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УКО\1_ГКО_рабочая\1_Здания\Проект_2020\Износ\Новая версия\"/>
    </mc:Choice>
  </mc:AlternateContent>
  <bookViews>
    <workbookView xWindow="0" yWindow="300" windowWidth="25440" windowHeight="11400"/>
  </bookViews>
  <sheets>
    <sheet name="износ_кирпич" sheetId="9" r:id="rId1"/>
    <sheet name="износ_кирпич (2)" sheetId="24" r:id="rId2"/>
    <sheet name="износ_монолит" sheetId="10" r:id="rId3"/>
    <sheet name="износ_каркас-панель" sheetId="11" r:id="rId4"/>
    <sheet name="износ_крупнопанель" sheetId="12" r:id="rId5"/>
    <sheet name="износ_железобетон" sheetId="13" r:id="rId6"/>
    <sheet name="износ_крупноблочные" sheetId="15" r:id="rId7"/>
    <sheet name="износ_мелкие бетон блоки" sheetId="14" r:id="rId8"/>
    <sheet name="износ_металл" sheetId="16" r:id="rId9"/>
    <sheet name="износ_шлакоблок" sheetId="17" r:id="rId10"/>
    <sheet name="износ_жб_элементы" sheetId="18" r:id="rId11"/>
    <sheet name="износ_дощатые" sheetId="19" r:id="rId12"/>
    <sheet name="износ_деревянные" sheetId="20" r:id="rId13"/>
    <sheet name="износ_каркасно-засыпные" sheetId="21" r:id="rId14"/>
    <sheet name="износ_каркасно-обшивные" sheetId="22" r:id="rId15"/>
    <sheet name="износ_сборно-щитовые" sheetId="23" r:id="rId16"/>
    <sheet name="Графики_1 (2)" sheetId="6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1" i="9" l="1"/>
  <c r="A172" i="9" s="1"/>
  <c r="A173" i="9" s="1"/>
  <c r="A174" i="9" s="1"/>
  <c r="A175" i="9" s="1"/>
  <c r="A176" i="9" s="1"/>
  <c r="A177" i="9" s="1"/>
  <c r="A170" i="9"/>
  <c r="B99" i="24" l="1"/>
  <c r="B98" i="24"/>
  <c r="B97" i="24"/>
  <c r="B96" i="24"/>
  <c r="B95" i="24"/>
  <c r="B94" i="24"/>
  <c r="B93" i="24"/>
  <c r="B92" i="24"/>
  <c r="B91" i="24"/>
  <c r="B90" i="24"/>
  <c r="B89" i="24"/>
  <c r="B88" i="24"/>
  <c r="B87" i="24"/>
  <c r="B86" i="24"/>
  <c r="B85" i="24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K2" i="24"/>
  <c r="J2" i="24"/>
  <c r="D29" i="23" l="1"/>
  <c r="D30" i="23"/>
  <c r="D31" i="23"/>
  <c r="D32" i="23"/>
  <c r="D33" i="23"/>
  <c r="D34" i="23"/>
  <c r="D35" i="23"/>
  <c r="D36" i="23"/>
  <c r="D28" i="23"/>
  <c r="D33" i="22"/>
  <c r="D34" i="22"/>
  <c r="D35" i="22"/>
  <c r="D36" i="22"/>
  <c r="D32" i="22"/>
  <c r="C81" i="19" l="1"/>
  <c r="C51" i="16"/>
  <c r="C52" i="16"/>
  <c r="C53" i="16"/>
  <c r="C54" i="16"/>
  <c r="C55" i="16"/>
  <c r="C56" i="16"/>
  <c r="C57" i="16"/>
  <c r="C58" i="16"/>
  <c r="C59" i="16"/>
  <c r="C50" i="16"/>
  <c r="D43" i="18" l="1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42" i="18"/>
  <c r="C8" i="23" l="1"/>
  <c r="C9" i="23"/>
  <c r="C10" i="23"/>
  <c r="C11" i="23"/>
  <c r="C12" i="23"/>
  <c r="C13" i="23"/>
  <c r="C14" i="23"/>
  <c r="C15" i="23"/>
  <c r="C16" i="23"/>
  <c r="C17" i="23"/>
  <c r="C27" i="23"/>
  <c r="C26" i="23"/>
  <c r="C25" i="23"/>
  <c r="C24" i="23"/>
  <c r="C23" i="23"/>
  <c r="C22" i="23"/>
  <c r="C21" i="23"/>
  <c r="C20" i="23"/>
  <c r="C19" i="23"/>
  <c r="C18" i="23"/>
  <c r="C7" i="23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57" i="21"/>
  <c r="C8" i="21"/>
  <c r="C9" i="21"/>
  <c r="C10" i="21"/>
  <c r="C11" i="21"/>
  <c r="C12" i="21"/>
  <c r="C13" i="21"/>
  <c r="C1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7" i="21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6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7" i="20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2" i="19"/>
  <c r="C83" i="19"/>
  <c r="C84" i="19"/>
  <c r="C85" i="19"/>
  <c r="C86" i="19"/>
  <c r="C87" i="19"/>
  <c r="C88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9" i="19"/>
  <c r="C10" i="19"/>
  <c r="C11" i="19"/>
  <c r="C12" i="19"/>
  <c r="C13" i="19"/>
  <c r="C14" i="19"/>
  <c r="C15" i="19"/>
  <c r="C16" i="19"/>
  <c r="C17" i="19"/>
  <c r="C8" i="19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6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7" i="17"/>
  <c r="D64" i="14" l="1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63" i="14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67" i="15"/>
  <c r="B18" i="16" l="1"/>
  <c r="B44" i="16"/>
  <c r="B11" i="16"/>
  <c r="B12" i="16"/>
  <c r="B13" i="16"/>
  <c r="B14" i="16"/>
  <c r="B15" i="16"/>
  <c r="B16" i="16"/>
  <c r="B17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5" i="16"/>
  <c r="B46" i="16"/>
  <c r="B47" i="16"/>
  <c r="B48" i="16"/>
  <c r="B49" i="16"/>
  <c r="B10" i="16"/>
  <c r="C73" i="11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7" i="14"/>
  <c r="C63" i="15"/>
  <c r="C64" i="15"/>
  <c r="C65" i="15"/>
  <c r="C66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7" i="13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7" i="12"/>
  <c r="C74" i="11" l="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14" i="11"/>
  <c r="B15" i="11"/>
  <c r="B16" i="11"/>
  <c r="B17" i="11"/>
  <c r="B18" i="11"/>
  <c r="B19" i="11"/>
  <c r="B20" i="11"/>
  <c r="B21" i="11"/>
  <c r="B22" i="11"/>
  <c r="B23" i="11"/>
  <c r="B13" i="11"/>
  <c r="C10" i="10" l="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9" i="10"/>
  <c r="C8" i="10"/>
  <c r="C100" i="9" l="1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0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1" i="9"/>
  <c r="B10" i="9"/>
  <c r="J2" i="9"/>
  <c r="K2" i="9" l="1"/>
  <c r="O32" i="6" l="1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31" i="6"/>
  <c r="AF3" i="6" l="1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2" i="6"/>
  <c r="AB47" i="6" l="1"/>
  <c r="AB48" i="6"/>
  <c r="AB3" i="6" l="1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2" i="6"/>
  <c r="AD3" i="6" l="1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2" i="6"/>
  <c r="AC3" i="6" l="1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2" i="6"/>
  <c r="C4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O24" i="6"/>
  <c r="C24" i="6"/>
  <c r="O23" i="6"/>
  <c r="C23" i="6"/>
  <c r="O22" i="6"/>
  <c r="C22" i="6"/>
  <c r="O21" i="6"/>
  <c r="C21" i="6"/>
  <c r="O20" i="6"/>
  <c r="C20" i="6"/>
  <c r="O19" i="6"/>
  <c r="C19" i="6"/>
  <c r="O18" i="6"/>
  <c r="C18" i="6"/>
  <c r="O17" i="6"/>
  <c r="C17" i="6"/>
  <c r="O16" i="6"/>
  <c r="C16" i="6"/>
  <c r="O15" i="6"/>
  <c r="C15" i="6"/>
  <c r="O14" i="6"/>
  <c r="C14" i="6"/>
  <c r="O13" i="6"/>
  <c r="C13" i="6"/>
  <c r="O12" i="6"/>
  <c r="C12" i="6"/>
  <c r="O11" i="6"/>
  <c r="C11" i="6"/>
  <c r="O10" i="6"/>
  <c r="C10" i="6"/>
  <c r="O9" i="6"/>
  <c r="C9" i="6"/>
  <c r="O8" i="6"/>
  <c r="C8" i="6"/>
  <c r="O7" i="6"/>
  <c r="C7" i="6"/>
  <c r="O6" i="6"/>
  <c r="C6" i="6"/>
  <c r="O5" i="6"/>
  <c r="C5" i="6"/>
  <c r="O4" i="6"/>
</calcChain>
</file>

<file path=xl/sharedStrings.xml><?xml version="1.0" encoding="utf-8"?>
<sst xmlns="http://schemas.openxmlformats.org/spreadsheetml/2006/main" count="248" uniqueCount="134">
  <si>
    <t>х</t>
  </si>
  <si>
    <t>у</t>
  </si>
  <si>
    <t>Мелкие бетонные блоки</t>
  </si>
  <si>
    <t>x</t>
  </si>
  <si>
    <t>y</t>
  </si>
  <si>
    <t>Дощатые</t>
  </si>
  <si>
    <t>Железобетонные</t>
  </si>
  <si>
    <t>Кирпичные</t>
  </si>
  <si>
    <t>КС-1</t>
  </si>
  <si>
    <t>КС-1а (КС-3)</t>
  </si>
  <si>
    <t>Возраст: 90</t>
  </si>
  <si>
    <t>Возраст: 55</t>
  </si>
  <si>
    <t>КС-7</t>
  </si>
  <si>
    <t>Возраст: 48</t>
  </si>
  <si>
    <t>КС-3 (КС-4, КС-5)</t>
  </si>
  <si>
    <t>Возраст: 50</t>
  </si>
  <si>
    <t>от В.С. Башкатова</t>
  </si>
  <si>
    <t>лет</t>
  </si>
  <si>
    <t>МУ МЭР</t>
  </si>
  <si>
    <t>Маршал</t>
  </si>
  <si>
    <t>Росса=0,65(t/T)^2</t>
  </si>
  <si>
    <t>МЭВ</t>
  </si>
  <si>
    <t>СЭЖ</t>
  </si>
  <si>
    <t>Срок экономической жизни</t>
  </si>
  <si>
    <t>Предельный Возраст</t>
  </si>
  <si>
    <t>по формуле</t>
  </si>
  <si>
    <t>СЭЖ_125</t>
  </si>
  <si>
    <t>y = 0.0056x - 0.1439</t>
  </si>
  <si>
    <t>y=0.0058*x+0.0305</t>
  </si>
  <si>
    <t>КС-3</t>
  </si>
  <si>
    <r>
      <t>Действительный Возраст (</t>
    </r>
    <r>
      <rPr>
        <b/>
        <sz val="11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charset val="204"/>
        <scheme val="minor"/>
      </rPr>
      <t>)</t>
    </r>
  </si>
  <si>
    <t>Внимание!!! В МУ в формулах есть ошибки!!!</t>
  </si>
  <si>
    <t xml:space="preserve">Правильная формула: </t>
  </si>
  <si>
    <r>
      <t xml:space="preserve"> Y = </t>
    </r>
    <r>
      <rPr>
        <sz val="11"/>
        <color rgb="FFFF0000"/>
        <rFont val="Calibri"/>
        <family val="2"/>
        <charset val="204"/>
        <scheme val="minor"/>
      </rPr>
      <t>0.0021</t>
    </r>
    <r>
      <rPr>
        <sz val="11"/>
        <color theme="1"/>
        <rFont val="Calibri"/>
        <family val="2"/>
        <charset val="204"/>
        <scheme val="minor"/>
      </rPr>
      <t>*X^1.08*LN(X)/e^(</t>
    </r>
    <r>
      <rPr>
        <sz val="11"/>
        <color rgb="FFFF0000"/>
        <rFont val="Calibri"/>
        <family val="2"/>
        <charset val="204"/>
        <scheme val="minor"/>
      </rPr>
      <t>0.017</t>
    </r>
    <r>
      <rPr>
        <sz val="11"/>
        <color theme="1"/>
        <rFont val="Calibri"/>
        <family val="2"/>
        <charset val="204"/>
        <scheme val="minor"/>
      </rPr>
      <t>*X) + 0.049</t>
    </r>
  </si>
  <si>
    <t>y = 0.0061x - 0.0598</t>
  </si>
  <si>
    <t>константы</t>
  </si>
  <si>
    <t>061001006001</t>
  </si>
  <si>
    <t>061001007003</t>
  </si>
  <si>
    <t>061001003000</t>
  </si>
  <si>
    <t>Бетонные Монолитные</t>
  </si>
  <si>
    <t>Железобетонные Монолитные</t>
  </si>
  <si>
    <t>Смешанные</t>
  </si>
  <si>
    <t>061001001000</t>
  </si>
  <si>
    <t>061001001001</t>
  </si>
  <si>
    <t>061001001002</t>
  </si>
  <si>
    <t>061001001003</t>
  </si>
  <si>
    <t>061001003002</t>
  </si>
  <si>
    <t>061001003001</t>
  </si>
  <si>
    <t>Каменные</t>
  </si>
  <si>
    <t>Каменные-Кирпичные</t>
  </si>
  <si>
    <t>Каменные Кирпичные облегченные</t>
  </si>
  <si>
    <t>Каменные Из природного камня</t>
  </si>
  <si>
    <t>Каменные и бетонные</t>
  </si>
  <si>
    <t>Каменные и деревянные</t>
  </si>
  <si>
    <t>061001006003</t>
  </si>
  <si>
    <t>061001007002</t>
  </si>
  <si>
    <t>Бетонные Из легкобетонных панелей</t>
  </si>
  <si>
    <t>Железобетонные Каркасно-панельные</t>
  </si>
  <si>
    <t>y=0.0059*x+0.041</t>
  </si>
  <si>
    <t>Железобетонные Крупнопанельные</t>
  </si>
  <si>
    <t>y=0.0062*x+0.0501</t>
  </si>
  <si>
    <t>061001007000</t>
  </si>
  <si>
    <t>061001006000</t>
  </si>
  <si>
    <t>Бетонные</t>
  </si>
  <si>
    <t>y=0.0245*x^0.5549</t>
  </si>
  <si>
    <t>y=0.0225*x^0.6788</t>
  </si>
  <si>
    <t>y=0.0058*x+0.0179</t>
  </si>
  <si>
    <t>у=0.0105х-0.3551</t>
  </si>
  <si>
    <t>061001004000</t>
  </si>
  <si>
    <t>061001006002</t>
  </si>
  <si>
    <t>Легкие из местных материалов</t>
  </si>
  <si>
    <t>Бетонные Из мелких бетонных блоков</t>
  </si>
  <si>
    <t xml:space="preserve"> Y = 0.0245*X^0.5549</t>
  </si>
  <si>
    <t>Формула</t>
  </si>
  <si>
    <t xml:space="preserve"> Y = 0.0225*X^0.6788</t>
  </si>
  <si>
    <t xml:space="preserve"> Y = 0.0058*X + 0.0305</t>
  </si>
  <si>
    <t xml:space="preserve"> Y = 0.0059*X + 0.041</t>
  </si>
  <si>
    <t xml:space="preserve"> Y = 0.0062*X + 0.0501</t>
  </si>
  <si>
    <r>
      <t xml:space="preserve"> Y = </t>
    </r>
    <r>
      <rPr>
        <sz val="11"/>
        <color rgb="FFFF0000"/>
        <rFont val="Calibri"/>
        <family val="2"/>
        <charset val="204"/>
        <scheme val="minor"/>
      </rPr>
      <t>0.00047</t>
    </r>
    <r>
      <rPr>
        <sz val="11"/>
        <color theme="1"/>
        <rFont val="Calibri"/>
        <family val="2"/>
        <charset val="204"/>
        <scheme val="minor"/>
      </rPr>
      <t>*X^1.9*LN(X)/e^(</t>
    </r>
    <r>
      <rPr>
        <sz val="11"/>
        <color rgb="FFFF0000"/>
        <rFont val="Calibri"/>
        <family val="2"/>
        <charset val="204"/>
        <scheme val="minor"/>
      </rPr>
      <t>0.055</t>
    </r>
    <r>
      <rPr>
        <sz val="11"/>
        <color theme="1"/>
        <rFont val="Calibri"/>
        <family val="2"/>
        <charset val="204"/>
        <scheme val="minor"/>
      </rPr>
      <t>*X) + 0.05</t>
    </r>
  </si>
  <si>
    <t>061001009000</t>
  </si>
  <si>
    <t>Металлические</t>
  </si>
  <si>
    <t>КС-6</t>
  </si>
  <si>
    <t>061001008000</t>
  </si>
  <si>
    <t>Шлакобетонные</t>
  </si>
  <si>
    <t>' Y = 0.0218*X^0.7129</t>
  </si>
  <si>
    <t>y=0.0218*x^0.7129</t>
  </si>
  <si>
    <t>y=0.0073*x-0.0321</t>
  </si>
  <si>
    <t>' Y = 0.0468*e^(0.0552*X)</t>
  </si>
  <si>
    <t>y=0.0468*exp^(0.0552*x)</t>
  </si>
  <si>
    <t>Железобетонные Из унифицированных железобетонных элементов</t>
  </si>
  <si>
    <t>Железобетонные Из железобетонных сегментов</t>
  </si>
  <si>
    <t>061001007005</t>
  </si>
  <si>
    <t>061001007006</t>
  </si>
  <si>
    <t>061001007004</t>
  </si>
  <si>
    <t>Железобетонные Крупноблочные</t>
  </si>
  <si>
    <t>КС-7_3</t>
  </si>
  <si>
    <t xml:space="preserve"> Y = 0.0067*X + 0.1606</t>
  </si>
  <si>
    <t>y=0.0067*X + 0.1606</t>
  </si>
  <si>
    <t>061001002005</t>
  </si>
  <si>
    <t>061001002006</t>
  </si>
  <si>
    <t>Деревянные Дощатые</t>
  </si>
  <si>
    <t>Деревянные Деревянный каркас без обшивки</t>
  </si>
  <si>
    <t xml:space="preserve"> Y = 0.0448*X^0.5958</t>
  </si>
  <si>
    <t>y=0.0448*x^0.5958</t>
  </si>
  <si>
    <t>y=0.0046*x+0.237</t>
  </si>
  <si>
    <t>061001002000</t>
  </si>
  <si>
    <t>061001002001</t>
  </si>
  <si>
    <t>Деревянные</t>
  </si>
  <si>
    <t>Деревянные-Рубленые</t>
  </si>
  <si>
    <t xml:space="preserve"> Y = 0.0402*X^0.6196</t>
  </si>
  <si>
    <t>y=0.0402*x^0.6196</t>
  </si>
  <si>
    <t>y=0.008*x+0.0535</t>
  </si>
  <si>
    <t>061001002002</t>
  </si>
  <si>
    <t>Деревянные Каркасно-засыпные</t>
  </si>
  <si>
    <t>КС-7_2</t>
  </si>
  <si>
    <t>061001002003</t>
  </si>
  <si>
    <t>Деревянные Каркасно-обшивные</t>
  </si>
  <si>
    <t xml:space="preserve"> Y = 0.0408*X^0.5765</t>
  </si>
  <si>
    <t>y=0.0408*x^0.5765</t>
  </si>
  <si>
    <t>061001002004</t>
  </si>
  <si>
    <t>Деревянные Сборно-щитовые</t>
  </si>
  <si>
    <t xml:space="preserve"> Y = 0.0373*X^0.6056</t>
  </si>
  <si>
    <t>y=0.0373*x^0.6056</t>
  </si>
  <si>
    <t>y=0.0058*x+0.1127</t>
  </si>
  <si>
    <t>y = 0.0398x - 1.3081</t>
  </si>
  <si>
    <t>СЭЖ_50</t>
  </si>
  <si>
    <t>СЭЖ_100</t>
  </si>
  <si>
    <t>СЭЖ_150</t>
  </si>
  <si>
    <t>СЭЖ_80</t>
  </si>
  <si>
    <t>http://ps27.ru/sluzhba-zdanij-iz-sp-panelej/</t>
  </si>
  <si>
    <t>http://www.sendvichpaneli.ru/likbez/169-zdaniya-iz-metallokonstruktsij-i-sendvich-panelej</t>
  </si>
  <si>
    <t>y=0.0737*x-1.5472</t>
  </si>
  <si>
    <t>СЭЖ_30</t>
  </si>
  <si>
    <t>y=0.0468*x-0.7264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</si>
</sst>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0" fontId="0" fillId="0" borderId="0" xfId="0" applyNumberFormat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1" applyNumberFormat="1" applyFont="1"/>
    <xf numFmtId="0" fontId="4" fillId="0" borderId="0" xfId="0" applyFont="1" applyAlignment="1"/>
    <xf numFmtId="0" fontId="4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5" fillId="0" borderId="0" xfId="0" applyFont="1"/>
    <xf numFmtId="0" fontId="6" fillId="0" borderId="0" xfId="0" applyFont="1" applyAlignment="1">
      <alignment horizontal="left" vertical="center" readingOrder="1"/>
    </xf>
    <xf numFmtId="0" fontId="0" fillId="2" borderId="0" xfId="0" applyFill="1"/>
    <xf numFmtId="0" fontId="1" fillId="0" borderId="0" xfId="0" applyFont="1" applyFill="1" applyAlignment="1">
      <alignment horizontal="center"/>
    </xf>
    <xf numFmtId="9" fontId="4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кирпичные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износ_кирпич!$B$9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износ_кирпич!$A$10:$A$164</c:f>
              <c:numCache>
                <c:formatCode>General</c:formatCode>
                <c:ptCount val="15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  <c:pt idx="100">
                  <c:v>100.5</c:v>
                </c:pt>
                <c:pt idx="101">
                  <c:v>101.5</c:v>
                </c:pt>
                <c:pt idx="102">
                  <c:v>102.5</c:v>
                </c:pt>
                <c:pt idx="103">
                  <c:v>103.5</c:v>
                </c:pt>
                <c:pt idx="104">
                  <c:v>104.5</c:v>
                </c:pt>
                <c:pt idx="105">
                  <c:v>105.5</c:v>
                </c:pt>
                <c:pt idx="106">
                  <c:v>106.5</c:v>
                </c:pt>
                <c:pt idx="107">
                  <c:v>107.5</c:v>
                </c:pt>
                <c:pt idx="108">
                  <c:v>108.5</c:v>
                </c:pt>
                <c:pt idx="109">
                  <c:v>109.5</c:v>
                </c:pt>
                <c:pt idx="110">
                  <c:v>110.5</c:v>
                </c:pt>
                <c:pt idx="111">
                  <c:v>111.5</c:v>
                </c:pt>
                <c:pt idx="112">
                  <c:v>112.5</c:v>
                </c:pt>
                <c:pt idx="113">
                  <c:v>113.5</c:v>
                </c:pt>
                <c:pt idx="114">
                  <c:v>114.5</c:v>
                </c:pt>
                <c:pt idx="115">
                  <c:v>115.5</c:v>
                </c:pt>
                <c:pt idx="116">
                  <c:v>116.5</c:v>
                </c:pt>
                <c:pt idx="117">
                  <c:v>117.5</c:v>
                </c:pt>
                <c:pt idx="118">
                  <c:v>118.5</c:v>
                </c:pt>
                <c:pt idx="119">
                  <c:v>119.5</c:v>
                </c:pt>
                <c:pt idx="120">
                  <c:v>120.5</c:v>
                </c:pt>
                <c:pt idx="121">
                  <c:v>121.5</c:v>
                </c:pt>
                <c:pt idx="122">
                  <c:v>122.5</c:v>
                </c:pt>
                <c:pt idx="123">
                  <c:v>123.5</c:v>
                </c:pt>
                <c:pt idx="124">
                  <c:v>124.5</c:v>
                </c:pt>
                <c:pt idx="125">
                  <c:v>125.5</c:v>
                </c:pt>
                <c:pt idx="126">
                  <c:v>126.5</c:v>
                </c:pt>
                <c:pt idx="127">
                  <c:v>127.5</c:v>
                </c:pt>
                <c:pt idx="128">
                  <c:v>128.5</c:v>
                </c:pt>
                <c:pt idx="129">
                  <c:v>129.5</c:v>
                </c:pt>
                <c:pt idx="130">
                  <c:v>130.5</c:v>
                </c:pt>
                <c:pt idx="131">
                  <c:v>131.5</c:v>
                </c:pt>
                <c:pt idx="132">
                  <c:v>132.5</c:v>
                </c:pt>
                <c:pt idx="133">
                  <c:v>133.5</c:v>
                </c:pt>
                <c:pt idx="134">
                  <c:v>134.5</c:v>
                </c:pt>
                <c:pt idx="135">
                  <c:v>135.5</c:v>
                </c:pt>
                <c:pt idx="136">
                  <c:v>136.5</c:v>
                </c:pt>
                <c:pt idx="137">
                  <c:v>137.5</c:v>
                </c:pt>
                <c:pt idx="138">
                  <c:v>138.5</c:v>
                </c:pt>
                <c:pt idx="139">
                  <c:v>139.5</c:v>
                </c:pt>
                <c:pt idx="140">
                  <c:v>140.5</c:v>
                </c:pt>
                <c:pt idx="141">
                  <c:v>141.5</c:v>
                </c:pt>
                <c:pt idx="142">
                  <c:v>142.5</c:v>
                </c:pt>
                <c:pt idx="143">
                  <c:v>143.5</c:v>
                </c:pt>
                <c:pt idx="144">
                  <c:v>144.5</c:v>
                </c:pt>
                <c:pt idx="145">
                  <c:v>145.5</c:v>
                </c:pt>
                <c:pt idx="146">
                  <c:v>146.5</c:v>
                </c:pt>
                <c:pt idx="147">
                  <c:v>147.5</c:v>
                </c:pt>
                <c:pt idx="148">
                  <c:v>148.5</c:v>
                </c:pt>
                <c:pt idx="149">
                  <c:v>149.5</c:v>
                </c:pt>
                <c:pt idx="150">
                  <c:v>150.5</c:v>
                </c:pt>
                <c:pt idx="151">
                  <c:v>151.5</c:v>
                </c:pt>
                <c:pt idx="152">
                  <c:v>152.5</c:v>
                </c:pt>
                <c:pt idx="153">
                  <c:v>153.5</c:v>
                </c:pt>
                <c:pt idx="154">
                  <c:v>154.5</c:v>
                </c:pt>
              </c:numCache>
            </c:numRef>
          </c:xVal>
          <c:yVal>
            <c:numRef>
              <c:f>износ_кирпич!$B$10:$B$99</c:f>
              <c:numCache>
                <c:formatCode>0.00%</c:formatCode>
                <c:ptCount val="90"/>
                <c:pt idx="0">
                  <c:v>4.023358875249438E-2</c:v>
                </c:pt>
                <c:pt idx="1">
                  <c:v>4.861970949309953E-2</c:v>
                </c:pt>
                <c:pt idx="2">
                  <c:v>5.6896476656921643E-2</c:v>
                </c:pt>
                <c:pt idx="3">
                  <c:v>6.5062412102764922E-2</c:v>
                </c:pt>
                <c:pt idx="4">
                  <c:v>7.3116104031212825E-2</c:v>
                </c:pt>
                <c:pt idx="5">
                  <c:v>8.1056210245159133E-2</c:v>
                </c:pt>
                <c:pt idx="6">
                  <c:v>8.8881461184381005E-2</c:v>
                </c:pt>
                <c:pt idx="7">
                  <c:v>9.6590662721186341E-2</c:v>
                </c:pt>
                <c:pt idx="8">
                  <c:v>0.10418269870579386</c:v>
                </c:pt>
                <c:pt idx="9">
                  <c:v>0.1116565332518088</c:v>
                </c:pt>
                <c:pt idx="10">
                  <c:v>0.11901121275392432</c:v>
                </c:pt>
                <c:pt idx="11">
                  <c:v>0.12624586763178372</c:v>
                </c:pt>
                <c:pt idx="12">
                  <c:v>0.13335971379576594</c:v>
                </c:pt>
                <c:pt idx="13">
                  <c:v>0.1403520538322835</c:v>
                </c:pt>
                <c:pt idx="14">
                  <c:v>0.14722227790798736</c:v>
                </c:pt>
                <c:pt idx="15">
                  <c:v>0.1539698643940432</c:v>
                </c:pt>
                <c:pt idx="16">
                  <c:v>0.1605943802133539</c:v>
                </c:pt>
                <c:pt idx="17">
                  <c:v>0.16709548091524346</c:v>
                </c:pt>
                <c:pt idx="18">
                  <c:v>0.1734729104836697</c:v>
                </c:pt>
                <c:pt idx="19">
                  <c:v>0.17972650088648331</c:v>
                </c:pt>
                <c:pt idx="20">
                  <c:v>0.1858561713745914</c:v>
                </c:pt>
                <c:pt idx="21">
                  <c:v>0.19186192754110351</c:v>
                </c:pt>
                <c:pt idx="22">
                  <c:v>0.19774386015162534</c:v>
                </c:pt>
                <c:pt idx="23">
                  <c:v>0.20350214375782594</c:v>
                </c:pt>
                <c:pt idx="24">
                  <c:v>0.2091370351072207</c:v>
                </c:pt>
                <c:pt idx="25">
                  <c:v>0.21464887136279634</c:v>
                </c:pt>
                <c:pt idx="26">
                  <c:v>0.22003806814664659</c:v>
                </c:pt>
                <c:pt idx="27">
                  <c:v>0.22530511742219392</c:v>
                </c:pt>
                <c:pt idx="28">
                  <c:v>0.23045058522985176</c:v>
                </c:pt>
                <c:pt idx="29">
                  <c:v>0.23547510929112403</c:v>
                </c:pt>
                <c:pt idx="30">
                  <c:v>0.24037939649617335</c:v>
                </c:pt>
                <c:pt idx="31">
                  <c:v>0.2451642202897954</c:v>
                </c:pt>
                <c:pt idx="32">
                  <c:v>0.24983041797055108</c:v>
                </c:pt>
                <c:pt idx="33">
                  <c:v>0.25437888791751539</c:v>
                </c:pt>
                <c:pt idx="34">
                  <c:v>0.25881058675872654</c:v>
                </c:pt>
                <c:pt idx="35">
                  <c:v>0.26312652649496493</c:v>
                </c:pt>
                <c:pt idx="36">
                  <c:v>0.26732777159196758</c:v>
                </c:pt>
                <c:pt idx="37">
                  <c:v>0.27141543605360313</c:v>
                </c:pt>
                <c:pt idx="38">
                  <c:v>0.27539068048790066</c:v>
                </c:pt>
                <c:pt idx="39">
                  <c:v>0.27925470917715767</c:v>
                </c:pt>
                <c:pt idx="40">
                  <c:v>0.28300876716264839</c:v>
                </c:pt>
                <c:pt idx="41">
                  <c:v>0.28665413735373318</c:v>
                </c:pt>
                <c:pt idx="42">
                  <c:v>0.2901921376704325</c:v>
                </c:pt>
                <c:pt idx="43">
                  <c:v>0.29362411822778134</c:v>
                </c:pt>
                <c:pt idx="44">
                  <c:v>0.2969514585695423</c:v>
                </c:pt>
                <c:pt idx="45">
                  <c:v>0.30017556495811221</c:v>
                </c:pt>
                <c:pt idx="46">
                  <c:v>0.30329786772673561</c:v>
                </c:pt>
                <c:pt idx="47">
                  <c:v>0.30631981869942893</c:v>
                </c:pt>
                <c:pt idx="48">
                  <c:v>0.30924288868333061</c:v>
                </c:pt>
                <c:pt idx="49">
                  <c:v>0.3120685650375315</c:v>
                </c:pt>
                <c:pt idx="50">
                  <c:v>0.31479834932180506</c:v>
                </c:pt>
                <c:pt idx="51">
                  <c:v>0.31743375502805093</c:v>
                </c:pt>
                <c:pt idx="52">
                  <c:v>0.31997630539669486</c:v>
                </c:pt>
                <c:pt idx="53">
                  <c:v>0.32242753131974966</c:v>
                </c:pt>
                <c:pt idx="54">
                  <c:v>0.32478896933173662</c:v>
                </c:pt>
                <c:pt idx="55">
                  <c:v>0.32706215968919905</c:v>
                </c:pt>
                <c:pt idx="56">
                  <c:v>0.32924864453910591</c:v>
                </c:pt>
                <c:pt idx="57">
                  <c:v>0.33134996617604562</c:v>
                </c:pt>
                <c:pt idx="58">
                  <c:v>0.3333676653877457</c:v>
                </c:pt>
                <c:pt idx="59">
                  <c:v>0.33530327988812403</c:v>
                </c:pt>
                <c:pt idx="60">
                  <c:v>0.33715834283678203</c:v>
                </c:pt>
                <c:pt idx="61">
                  <c:v>0.33893438144358251</c:v>
                </c:pt>
                <c:pt idx="62">
                  <c:v>0.34063291565672144</c:v>
                </c:pt>
                <c:pt idx="63">
                  <c:v>0.34225545693249881</c:v>
                </c:pt>
                <c:pt idx="64">
                  <c:v>0.343803507084812</c:v>
                </c:pt>
                <c:pt idx="65">
                  <c:v>0.34527855721224587</c:v>
                </c:pt>
                <c:pt idx="66">
                  <c:v>0.34668208670050549</c:v>
                </c:pt>
                <c:pt idx="67">
                  <c:v>0.34801556229783037</c:v>
                </c:pt>
                <c:pt idx="68">
                  <c:v>0.3492804372609486</c:v>
                </c:pt>
                <c:pt idx="69">
                  <c:v>0.35047815056906156</c:v>
                </c:pt>
                <c:pt idx="70">
                  <c:v>0.35161012620330528</c:v>
                </c:pt>
                <c:pt idx="71">
                  <c:v>0.35267777248910415</c:v>
                </c:pt>
                <c:pt idx="72">
                  <c:v>0.35368248149881681</c:v>
                </c:pt>
                <c:pt idx="73">
                  <c:v>0.35462562851207324</c:v>
                </c:pt>
                <c:pt idx="74">
                  <c:v>0.35550857153121151</c:v>
                </c:pt>
                <c:pt idx="75">
                  <c:v>0.35633265084924476</c:v>
                </c:pt>
                <c:pt idx="76">
                  <c:v>0.3570991886678187</c:v>
                </c:pt>
                <c:pt idx="77">
                  <c:v>0.35780948876265978</c:v>
                </c:pt>
                <c:pt idx="78">
                  <c:v>0.35846483619405972</c:v>
                </c:pt>
                <c:pt idx="79">
                  <c:v>0.3590664970599966</c:v>
                </c:pt>
                <c:pt idx="80">
                  <c:v>0.35961571828954719</c:v>
                </c:pt>
                <c:pt idx="81">
                  <c:v>0.36011372747431247</c:v>
                </c:pt>
                <c:pt idx="82">
                  <c:v>0.36056173273564029</c:v>
                </c:pt>
                <c:pt idx="83">
                  <c:v>0.36096092262550006</c:v>
                </c:pt>
                <c:pt idx="84">
                  <c:v>0.36131246605893708</c:v>
                </c:pt>
                <c:pt idx="85">
                  <c:v>0.36161751227610334</c:v>
                </c:pt>
                <c:pt idx="86">
                  <c:v>0.3618771908319412</c:v>
                </c:pt>
                <c:pt idx="87">
                  <c:v>0.362092611611666</c:v>
                </c:pt>
                <c:pt idx="88">
                  <c:v>0.36226486487027187</c:v>
                </c:pt>
                <c:pt idx="89">
                  <c:v>0.36239502129436002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F7-47CD-8E44-DA03153E6920}"/>
            </c:ext>
          </c:extLst>
        </c:ser>
        <c:ser>
          <c:idx val="1"/>
          <c:order val="1"/>
          <c:tx>
            <c:strRef>
              <c:f>износ_кирпич!$C$9</c:f>
              <c:strCache>
                <c:ptCount val="1"/>
                <c:pt idx="0">
                  <c:v>СЭЖ_150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износ_кирпич!$A$100:$A$164</c:f>
              <c:numCache>
                <c:formatCode>General</c:formatCode>
                <c:ptCount val="65"/>
                <c:pt idx="0">
                  <c:v>90.5</c:v>
                </c:pt>
                <c:pt idx="1">
                  <c:v>91.5</c:v>
                </c:pt>
                <c:pt idx="2">
                  <c:v>92.5</c:v>
                </c:pt>
                <c:pt idx="3">
                  <c:v>93.5</c:v>
                </c:pt>
                <c:pt idx="4">
                  <c:v>94.5</c:v>
                </c:pt>
                <c:pt idx="5">
                  <c:v>95.5</c:v>
                </c:pt>
                <c:pt idx="6">
                  <c:v>96.5</c:v>
                </c:pt>
                <c:pt idx="7">
                  <c:v>97.5</c:v>
                </c:pt>
                <c:pt idx="8">
                  <c:v>98.5</c:v>
                </c:pt>
                <c:pt idx="9">
                  <c:v>99.5</c:v>
                </c:pt>
                <c:pt idx="10">
                  <c:v>100.5</c:v>
                </c:pt>
                <c:pt idx="11">
                  <c:v>101.5</c:v>
                </c:pt>
                <c:pt idx="12">
                  <c:v>102.5</c:v>
                </c:pt>
                <c:pt idx="13">
                  <c:v>103.5</c:v>
                </c:pt>
                <c:pt idx="14">
                  <c:v>104.5</c:v>
                </c:pt>
                <c:pt idx="15">
                  <c:v>105.5</c:v>
                </c:pt>
                <c:pt idx="16">
                  <c:v>106.5</c:v>
                </c:pt>
                <c:pt idx="17">
                  <c:v>107.5</c:v>
                </c:pt>
                <c:pt idx="18">
                  <c:v>108.5</c:v>
                </c:pt>
                <c:pt idx="19">
                  <c:v>109.5</c:v>
                </c:pt>
                <c:pt idx="20">
                  <c:v>110.5</c:v>
                </c:pt>
                <c:pt idx="21">
                  <c:v>111.5</c:v>
                </c:pt>
                <c:pt idx="22">
                  <c:v>112.5</c:v>
                </c:pt>
                <c:pt idx="23">
                  <c:v>113.5</c:v>
                </c:pt>
                <c:pt idx="24">
                  <c:v>114.5</c:v>
                </c:pt>
                <c:pt idx="25">
                  <c:v>115.5</c:v>
                </c:pt>
                <c:pt idx="26">
                  <c:v>116.5</c:v>
                </c:pt>
                <c:pt idx="27">
                  <c:v>117.5</c:v>
                </c:pt>
                <c:pt idx="28">
                  <c:v>118.5</c:v>
                </c:pt>
                <c:pt idx="29">
                  <c:v>119.5</c:v>
                </c:pt>
                <c:pt idx="30">
                  <c:v>120.5</c:v>
                </c:pt>
                <c:pt idx="31">
                  <c:v>121.5</c:v>
                </c:pt>
                <c:pt idx="32">
                  <c:v>122.5</c:v>
                </c:pt>
                <c:pt idx="33">
                  <c:v>123.5</c:v>
                </c:pt>
                <c:pt idx="34">
                  <c:v>124.5</c:v>
                </c:pt>
                <c:pt idx="35">
                  <c:v>125.5</c:v>
                </c:pt>
                <c:pt idx="36">
                  <c:v>126.5</c:v>
                </c:pt>
                <c:pt idx="37">
                  <c:v>127.5</c:v>
                </c:pt>
                <c:pt idx="38">
                  <c:v>128.5</c:v>
                </c:pt>
                <c:pt idx="39">
                  <c:v>129.5</c:v>
                </c:pt>
                <c:pt idx="40">
                  <c:v>130.5</c:v>
                </c:pt>
                <c:pt idx="41">
                  <c:v>131.5</c:v>
                </c:pt>
                <c:pt idx="42">
                  <c:v>132.5</c:v>
                </c:pt>
                <c:pt idx="43">
                  <c:v>133.5</c:v>
                </c:pt>
                <c:pt idx="44">
                  <c:v>134.5</c:v>
                </c:pt>
                <c:pt idx="45">
                  <c:v>135.5</c:v>
                </c:pt>
                <c:pt idx="46">
                  <c:v>136.5</c:v>
                </c:pt>
                <c:pt idx="47">
                  <c:v>137.5</c:v>
                </c:pt>
                <c:pt idx="48">
                  <c:v>138.5</c:v>
                </c:pt>
                <c:pt idx="49">
                  <c:v>139.5</c:v>
                </c:pt>
                <c:pt idx="50">
                  <c:v>140.5</c:v>
                </c:pt>
                <c:pt idx="51">
                  <c:v>141.5</c:v>
                </c:pt>
                <c:pt idx="52">
                  <c:v>142.5</c:v>
                </c:pt>
                <c:pt idx="53">
                  <c:v>143.5</c:v>
                </c:pt>
                <c:pt idx="54">
                  <c:v>144.5</c:v>
                </c:pt>
                <c:pt idx="55">
                  <c:v>145.5</c:v>
                </c:pt>
                <c:pt idx="56">
                  <c:v>146.5</c:v>
                </c:pt>
                <c:pt idx="57">
                  <c:v>147.5</c:v>
                </c:pt>
                <c:pt idx="58">
                  <c:v>148.5</c:v>
                </c:pt>
                <c:pt idx="59">
                  <c:v>149.5</c:v>
                </c:pt>
                <c:pt idx="60">
                  <c:v>150.5</c:v>
                </c:pt>
                <c:pt idx="61">
                  <c:v>151.5</c:v>
                </c:pt>
                <c:pt idx="62">
                  <c:v>152.5</c:v>
                </c:pt>
                <c:pt idx="63">
                  <c:v>153.5</c:v>
                </c:pt>
                <c:pt idx="64">
                  <c:v>154.5</c:v>
                </c:pt>
              </c:numCache>
            </c:numRef>
          </c:xVal>
          <c:yVal>
            <c:numRef>
              <c:f>износ_кирпич!$C$100:$C$164</c:f>
              <c:numCache>
                <c:formatCode>0.00%</c:formatCode>
                <c:ptCount val="65"/>
                <c:pt idx="0">
                  <c:v>0.3629</c:v>
                </c:pt>
                <c:pt idx="1">
                  <c:v>0.36849999999999994</c:v>
                </c:pt>
                <c:pt idx="2">
                  <c:v>0.37409999999999999</c:v>
                </c:pt>
                <c:pt idx="3">
                  <c:v>0.37969999999999993</c:v>
                </c:pt>
                <c:pt idx="4">
                  <c:v>0.38529999999999998</c:v>
                </c:pt>
                <c:pt idx="5">
                  <c:v>0.39089999999999991</c:v>
                </c:pt>
                <c:pt idx="6">
                  <c:v>0.39649999999999996</c:v>
                </c:pt>
                <c:pt idx="7">
                  <c:v>0.40210000000000001</c:v>
                </c:pt>
                <c:pt idx="8">
                  <c:v>0.40769999999999995</c:v>
                </c:pt>
                <c:pt idx="9">
                  <c:v>0.4133</c:v>
                </c:pt>
                <c:pt idx="10">
                  <c:v>0.41889999999999994</c:v>
                </c:pt>
                <c:pt idx="11">
                  <c:v>0.42449999999999999</c:v>
                </c:pt>
                <c:pt idx="12">
                  <c:v>0.43009999999999993</c:v>
                </c:pt>
                <c:pt idx="13">
                  <c:v>0.43569999999999998</c:v>
                </c:pt>
                <c:pt idx="14">
                  <c:v>0.44129999999999991</c:v>
                </c:pt>
                <c:pt idx="15">
                  <c:v>0.44689999999999996</c:v>
                </c:pt>
                <c:pt idx="16">
                  <c:v>0.45250000000000001</c:v>
                </c:pt>
                <c:pt idx="17">
                  <c:v>0.45809999999999995</c:v>
                </c:pt>
                <c:pt idx="18">
                  <c:v>0.4637</c:v>
                </c:pt>
                <c:pt idx="19">
                  <c:v>0.46929999999999994</c:v>
                </c:pt>
                <c:pt idx="20">
                  <c:v>0.47489999999999999</c:v>
                </c:pt>
                <c:pt idx="21">
                  <c:v>0.48049999999999993</c:v>
                </c:pt>
                <c:pt idx="22">
                  <c:v>0.48609999999999998</c:v>
                </c:pt>
                <c:pt idx="23">
                  <c:v>0.49169999999999991</c:v>
                </c:pt>
                <c:pt idx="24">
                  <c:v>0.49729999999999996</c:v>
                </c:pt>
                <c:pt idx="25">
                  <c:v>0.50290000000000001</c:v>
                </c:pt>
                <c:pt idx="26">
                  <c:v>0.50849999999999995</c:v>
                </c:pt>
                <c:pt idx="27">
                  <c:v>0.5141</c:v>
                </c:pt>
                <c:pt idx="28">
                  <c:v>0.51969999999999994</c:v>
                </c:pt>
                <c:pt idx="29">
                  <c:v>0.52529999999999999</c:v>
                </c:pt>
                <c:pt idx="30">
                  <c:v>0.53089999999999993</c:v>
                </c:pt>
                <c:pt idx="31">
                  <c:v>0.53649999999999998</c:v>
                </c:pt>
                <c:pt idx="32">
                  <c:v>0.54209999999999992</c:v>
                </c:pt>
                <c:pt idx="33">
                  <c:v>0.54769999999999996</c:v>
                </c:pt>
                <c:pt idx="34">
                  <c:v>0.55330000000000001</c:v>
                </c:pt>
                <c:pt idx="35">
                  <c:v>0.55889999999999995</c:v>
                </c:pt>
                <c:pt idx="36">
                  <c:v>0.5645</c:v>
                </c:pt>
                <c:pt idx="37">
                  <c:v>0.57009999999999994</c:v>
                </c:pt>
                <c:pt idx="38">
                  <c:v>0.57569999999999999</c:v>
                </c:pt>
                <c:pt idx="39">
                  <c:v>0.58129999999999993</c:v>
                </c:pt>
                <c:pt idx="40">
                  <c:v>0.58689999999999998</c:v>
                </c:pt>
                <c:pt idx="41">
                  <c:v>0.59249999999999992</c:v>
                </c:pt>
                <c:pt idx="42">
                  <c:v>0.59809999999999997</c:v>
                </c:pt>
                <c:pt idx="43">
                  <c:v>0.60370000000000001</c:v>
                </c:pt>
                <c:pt idx="44">
                  <c:v>0.60929999999999995</c:v>
                </c:pt>
                <c:pt idx="45">
                  <c:v>0.6149</c:v>
                </c:pt>
                <c:pt idx="46">
                  <c:v>0.62049999999999994</c:v>
                </c:pt>
                <c:pt idx="47">
                  <c:v>0.62609999999999999</c:v>
                </c:pt>
                <c:pt idx="48">
                  <c:v>0.63169999999999993</c:v>
                </c:pt>
                <c:pt idx="49">
                  <c:v>0.63729999999999998</c:v>
                </c:pt>
                <c:pt idx="50">
                  <c:v>0.64289999999999992</c:v>
                </c:pt>
                <c:pt idx="51">
                  <c:v>0.64849999999999997</c:v>
                </c:pt>
                <c:pt idx="52">
                  <c:v>0.65410000000000001</c:v>
                </c:pt>
                <c:pt idx="53">
                  <c:v>0.65969999999999995</c:v>
                </c:pt>
                <c:pt idx="54">
                  <c:v>0.6653</c:v>
                </c:pt>
                <c:pt idx="55">
                  <c:v>0.67089999999999994</c:v>
                </c:pt>
                <c:pt idx="56">
                  <c:v>0.67649999999999999</c:v>
                </c:pt>
                <c:pt idx="57">
                  <c:v>0.68209999999999993</c:v>
                </c:pt>
                <c:pt idx="58">
                  <c:v>0.68769999999999998</c:v>
                </c:pt>
                <c:pt idx="59">
                  <c:v>0.69329999999999992</c:v>
                </c:pt>
                <c:pt idx="60">
                  <c:v>0.69889999999999997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F7-47CD-8E44-DA03153E6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939680"/>
        <c:axId val="656940008"/>
      </c:scatterChart>
      <c:valAx>
        <c:axId val="65693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6940008"/>
        <c:crosses val="autoZero"/>
        <c:crossBetween val="midCat"/>
        <c:majorUnit val="10"/>
      </c:valAx>
      <c:valAx>
        <c:axId val="65694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6939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Шлакоблочные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износ_шлакоблок!$C$5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износ_шлакоблок!$B$6:$B$158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</c:numCache>
            </c:numRef>
          </c:xVal>
          <c:yVal>
            <c:numRef>
              <c:f>износ_шлакоблок!$C$6:$C$158</c:f>
              <c:numCache>
                <c:formatCode>0.00%</c:formatCode>
                <c:ptCount val="153"/>
                <c:pt idx="1">
                  <c:v>1.3300017416975203E-2</c:v>
                </c:pt>
                <c:pt idx="2">
                  <c:v>2.9106631807138281E-2</c:v>
                </c:pt>
                <c:pt idx="3">
                  <c:v>4.1893623540722472E-2</c:v>
                </c:pt>
                <c:pt idx="4">
                  <c:v>5.3250366651254148E-2</c:v>
                </c:pt>
                <c:pt idx="5">
                  <c:v>6.3698865091335349E-2</c:v>
                </c:pt>
                <c:pt idx="6">
                  <c:v>7.3495551806784326E-2</c:v>
                </c:pt>
                <c:pt idx="7">
                  <c:v>8.2790866034082797E-2</c:v>
                </c:pt>
                <c:pt idx="8">
                  <c:v>9.1682757791755665E-2</c:v>
                </c:pt>
                <c:pt idx="9">
                  <c:v>0.10023958171576419</c:v>
                </c:pt>
                <c:pt idx="10">
                  <c:v>0.1085114712308181</c:v>
                </c:pt>
                <c:pt idx="11">
                  <c:v>0.11653660045098414</c:v>
                </c:pt>
                <c:pt idx="12">
                  <c:v>0.12434490188636203</c:v>
                </c:pt>
                <c:pt idx="13">
                  <c:v>0.13196040564065134</c:v>
                </c:pt>
                <c:pt idx="14">
                  <c:v>0.13940278080987181</c:v>
                </c:pt>
                <c:pt idx="15">
                  <c:v>0.14668839015525448</c:v>
                </c:pt>
                <c:pt idx="16">
                  <c:v>0.15383103470769519</c:v>
                </c:pt>
                <c:pt idx="17">
                  <c:v>0.16084249357239142</c:v>
                </c:pt>
                <c:pt idx="18">
                  <c:v>0.16773292424758657</c:v>
                </c:pt>
                <c:pt idx="19">
                  <c:v>0.17451116540036934</c:v>
                </c:pt>
                <c:pt idx="20">
                  <c:v>0.18118496984616778</c:v>
                </c:pt>
                <c:pt idx="21">
                  <c:v>0.18776118656895213</c:v>
                </c:pt>
                <c:pt idx="22">
                  <c:v>0.19424590486545207</c:v>
                </c:pt>
                <c:pt idx="23">
                  <c:v>0.20064456988617835</c:v>
                </c:pt>
                <c:pt idx="24">
                  <c:v>0.20696207626525184</c:v>
                </c:pt>
                <c:pt idx="25">
                  <c:v>0.21320284474769469</c:v>
                </c:pt>
                <c:pt idx="26">
                  <c:v>0.21937088546804706</c:v>
                </c:pt>
                <c:pt idx="27">
                  <c:v>0.2254698506367141</c:v>
                </c:pt>
                <c:pt idx="28">
                  <c:v>0.23150307873892528</c:v>
                </c:pt>
                <c:pt idx="29">
                  <c:v>0.23747363187172496</c:v>
                </c:pt>
                <c:pt idx="30">
                  <c:v>0.24338432748712915</c:v>
                </c:pt>
                <c:pt idx="31">
                  <c:v>0.24923776554026483</c:v>
                </c:pt>
                <c:pt idx="32">
                  <c:v>0.25503635183613266</c:v>
                </c:pt>
                <c:pt idx="33">
                  <c:v>0.26078231821075804</c:v>
                </c:pt>
                <c:pt idx="34">
                  <c:v>0.26647774005992353</c:v>
                </c:pt>
                <c:pt idx="35">
                  <c:v>0.27212455163266969</c:v>
                </c:pt>
                <c:pt idx="36">
                  <c:v>0.27772455943096969</c:v>
                </c:pt>
                <c:pt idx="37">
                  <c:v>0.28327945399671056</c:v>
                </c:pt>
                <c:pt idx="38">
                  <c:v>0.2887908203188343</c:v>
                </c:pt>
                <c:pt idx="39">
                  <c:v>0.29426014705457332</c:v>
                </c:pt>
                <c:pt idx="40">
                  <c:v>0.29968883472713698</c:v>
                </c:pt>
                <c:pt idx="41">
                  <c:v>0.30507820303643934</c:v>
                </c:pt>
                <c:pt idx="42">
                  <c:v>0.31042949739831605</c:v>
                </c:pt>
                <c:pt idx="43">
                  <c:v>0.31574389481023502</c:v>
                </c:pt>
                <c:pt idx="44">
                  <c:v>0.32102250912704955</c:v>
                </c:pt>
                <c:pt idx="45">
                  <c:v>0.32626639581829819</c:v>
                </c:pt>
                <c:pt idx="46">
                  <c:v>0.3314765562684821</c:v>
                </c:pt>
                <c:pt idx="47">
                  <c:v>0.33665394167328111</c:v>
                </c:pt>
                <c:pt idx="48">
                  <c:v>0.34179945657753164</c:v>
                </c:pt>
                <c:pt idx="49">
                  <c:v>0.34691396209473552</c:v>
                </c:pt>
                <c:pt idx="50">
                  <c:v>0.35199827884272994</c:v>
                </c:pt>
                <c:pt idx="51">
                  <c:v>0.35705318962575827</c:v>
                </c:pt>
                <c:pt idx="52">
                  <c:v>0.36207944188942681</c:v>
                </c:pt>
                <c:pt idx="53">
                  <c:v>0.36707774997180814</c:v>
                </c:pt>
                <c:pt idx="54">
                  <c:v>0.37204879717117012</c:v>
                </c:pt>
                <c:pt idx="55">
                  <c:v>0.37699323764841036</c:v>
                </c:pt>
                <c:pt idx="56">
                  <c:v>0.38191169818019416</c:v>
                </c:pt>
                <c:pt idx="57">
                  <c:v>0.38680477977698824</c:v>
                </c:pt>
                <c:pt idx="58">
                  <c:v>0.39167305917859874</c:v>
                </c:pt>
                <c:pt idx="59">
                  <c:v>0.39651709023846099</c:v>
                </c:pt>
                <c:pt idx="60">
                  <c:v>0.4013374052067038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7C-4DB9-B64F-A14D45A38849}"/>
            </c:ext>
          </c:extLst>
        </c:ser>
        <c:ser>
          <c:idx val="1"/>
          <c:order val="1"/>
          <c:tx>
            <c:strRef>
              <c:f>износ_шлакоблок!$D$5</c:f>
              <c:strCache>
                <c:ptCount val="1"/>
                <c:pt idx="0">
                  <c:v>СЭЖ_100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износ_шлакоблок!$B$6:$B$158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</c:numCache>
            </c:numRef>
          </c:xVal>
          <c:yVal>
            <c:numRef>
              <c:f>износ_шлакоблок!$D$6:$D$158</c:f>
              <c:numCache>
                <c:formatCode>General</c:formatCode>
                <c:ptCount val="153"/>
                <c:pt idx="61" formatCode="0.00%">
                  <c:v>0.40954999999999997</c:v>
                </c:pt>
                <c:pt idx="62" formatCode="0.00%">
                  <c:v>0.41685</c:v>
                </c:pt>
                <c:pt idx="63" formatCode="0.00%">
                  <c:v>0.42414999999999997</c:v>
                </c:pt>
                <c:pt idx="64" formatCode="0.00%">
                  <c:v>0.43145</c:v>
                </c:pt>
                <c:pt idx="65" formatCode="0.00%">
                  <c:v>0.43874999999999997</c:v>
                </c:pt>
                <c:pt idx="66" formatCode="0.00%">
                  <c:v>0.44605</c:v>
                </c:pt>
                <c:pt idx="67" formatCode="0.00%">
                  <c:v>0.45334999999999998</c:v>
                </c:pt>
                <c:pt idx="68" formatCode="0.00%">
                  <c:v>0.46065</c:v>
                </c:pt>
                <c:pt idx="69" formatCode="0.00%">
                  <c:v>0.46794999999999998</c:v>
                </c:pt>
                <c:pt idx="70" formatCode="0.00%">
                  <c:v>0.47524999999999995</c:v>
                </c:pt>
                <c:pt idx="71" formatCode="0.00%">
                  <c:v>0.48255000000000003</c:v>
                </c:pt>
                <c:pt idx="72" formatCode="0.00%">
                  <c:v>0.48985000000000001</c:v>
                </c:pt>
                <c:pt idx="73" formatCode="0.00%">
                  <c:v>0.49714999999999998</c:v>
                </c:pt>
                <c:pt idx="74" formatCode="0.00%">
                  <c:v>0.50444999999999995</c:v>
                </c:pt>
                <c:pt idx="75" formatCode="0.00%">
                  <c:v>0.51175000000000004</c:v>
                </c:pt>
                <c:pt idx="76" formatCode="0.00%">
                  <c:v>0.51905000000000001</c:v>
                </c:pt>
                <c:pt idx="77" formatCode="0.00%">
                  <c:v>0.52634999999999998</c:v>
                </c:pt>
                <c:pt idx="78" formatCode="0.00%">
                  <c:v>0.53364999999999996</c:v>
                </c:pt>
                <c:pt idx="79" formatCode="0.00%">
                  <c:v>0.54095000000000004</c:v>
                </c:pt>
                <c:pt idx="80" formatCode="0.00%">
                  <c:v>0.54825000000000002</c:v>
                </c:pt>
                <c:pt idx="81" formatCode="0.00%">
                  <c:v>0.55554999999999999</c:v>
                </c:pt>
                <c:pt idx="82" formatCode="0.00%">
                  <c:v>0.56284999999999996</c:v>
                </c:pt>
                <c:pt idx="83" formatCode="0.00%">
                  <c:v>0.57014999999999993</c:v>
                </c:pt>
                <c:pt idx="84" formatCode="0.00%">
                  <c:v>0.57745000000000002</c:v>
                </c:pt>
                <c:pt idx="85" formatCode="0.00%">
                  <c:v>0.58474999999999999</c:v>
                </c:pt>
                <c:pt idx="86" formatCode="0.00%">
                  <c:v>0.59204999999999997</c:v>
                </c:pt>
                <c:pt idx="87" formatCode="0.00%">
                  <c:v>0.59934999999999994</c:v>
                </c:pt>
                <c:pt idx="88" formatCode="0.00%">
                  <c:v>0.60665000000000002</c:v>
                </c:pt>
                <c:pt idx="89" formatCode="0.00%">
                  <c:v>0.61395</c:v>
                </c:pt>
                <c:pt idx="90" formatCode="0.00%">
                  <c:v>0.62124999999999997</c:v>
                </c:pt>
                <c:pt idx="91" formatCode="0.00%">
                  <c:v>0.62854999999999994</c:v>
                </c:pt>
                <c:pt idx="92" formatCode="0.00%">
                  <c:v>0.63585000000000003</c:v>
                </c:pt>
                <c:pt idx="93" formatCode="0.00%">
                  <c:v>0.64315</c:v>
                </c:pt>
                <c:pt idx="94" formatCode="0.00%">
                  <c:v>0.65044999999999997</c:v>
                </c:pt>
                <c:pt idx="95" formatCode="0.00%">
                  <c:v>0.65774999999999995</c:v>
                </c:pt>
                <c:pt idx="96" formatCode="0.00%">
                  <c:v>0.66505000000000003</c:v>
                </c:pt>
                <c:pt idx="97" formatCode="0.00%">
                  <c:v>0.67235</c:v>
                </c:pt>
                <c:pt idx="98" formatCode="0.00%">
                  <c:v>0.67964999999999998</c:v>
                </c:pt>
                <c:pt idx="99" formatCode="0.00%">
                  <c:v>0.68694999999999995</c:v>
                </c:pt>
                <c:pt idx="100" formatCode="0.00%">
                  <c:v>0.69425000000000003</c:v>
                </c:pt>
                <c:pt idx="101" formatCode="0.00%">
                  <c:v>0.7</c:v>
                </c:pt>
                <c:pt idx="102" formatCode="0.00%">
                  <c:v>0.7</c:v>
                </c:pt>
                <c:pt idx="103" formatCode="0.00%">
                  <c:v>0.7</c:v>
                </c:pt>
                <c:pt idx="104" formatCode="0.00%">
                  <c:v>0.7</c:v>
                </c:pt>
                <c:pt idx="105" formatCode="0.00%">
                  <c:v>0.7</c:v>
                </c:pt>
                <c:pt idx="106" formatCode="0.00%">
                  <c:v>0.7</c:v>
                </c:pt>
                <c:pt idx="107" formatCode="0.00%">
                  <c:v>0.7</c:v>
                </c:pt>
                <c:pt idx="108" formatCode="0.00%">
                  <c:v>0.7</c:v>
                </c:pt>
                <c:pt idx="109" formatCode="0.00%">
                  <c:v>0.7</c:v>
                </c:pt>
                <c:pt idx="110" formatCode="0.00%">
                  <c:v>0.7</c:v>
                </c:pt>
                <c:pt idx="111" formatCode="0.00%">
                  <c:v>0.7</c:v>
                </c:pt>
                <c:pt idx="112" formatCode="0.00%">
                  <c:v>0.7</c:v>
                </c:pt>
                <c:pt idx="113" formatCode="0.00%">
                  <c:v>0.7</c:v>
                </c:pt>
                <c:pt idx="114" formatCode="0.00%">
                  <c:v>0.7</c:v>
                </c:pt>
                <c:pt idx="115" formatCode="0.00%">
                  <c:v>0.7</c:v>
                </c:pt>
                <c:pt idx="116" formatCode="0.00%">
                  <c:v>0.7</c:v>
                </c:pt>
                <c:pt idx="117" formatCode="0.00%">
                  <c:v>0.7</c:v>
                </c:pt>
                <c:pt idx="118" formatCode="0.00%">
                  <c:v>0.7</c:v>
                </c:pt>
                <c:pt idx="119" formatCode="0.00%">
                  <c:v>0.7</c:v>
                </c:pt>
                <c:pt idx="120" formatCode="0.00%">
                  <c:v>0.7</c:v>
                </c:pt>
                <c:pt idx="121" formatCode="0.00%">
                  <c:v>0.7</c:v>
                </c:pt>
                <c:pt idx="122" formatCode="0.00%">
                  <c:v>0.7</c:v>
                </c:pt>
                <c:pt idx="123" formatCode="0.00%">
                  <c:v>0.7</c:v>
                </c:pt>
                <c:pt idx="124" formatCode="0.00%">
                  <c:v>0.7</c:v>
                </c:pt>
                <c:pt idx="125" formatCode="0.00%">
                  <c:v>0.7</c:v>
                </c:pt>
                <c:pt idx="126" formatCode="0.0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7C-4DB9-B64F-A14D45A38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Унифицированные железобетонные элементы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износ_жб_элементы!$C$5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износ_жб_элементы!$B$6:$B$158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</c:numCache>
            </c:numRef>
          </c:xVal>
          <c:yVal>
            <c:numRef>
              <c:f>износ_жб_элементы!$C$6:$C$158</c:f>
              <c:numCache>
                <c:formatCode>0.00%</c:formatCode>
                <c:ptCount val="153"/>
                <c:pt idx="1">
                  <c:v>4.810967031351044E-2</c:v>
                </c:pt>
                <c:pt idx="2">
                  <c:v>5.0839987625664863E-2</c:v>
                </c:pt>
                <c:pt idx="3">
                  <c:v>5.3725255752831561E-2</c:v>
                </c:pt>
                <c:pt idx="4">
                  <c:v>5.6774268454976122E-2</c:v>
                </c:pt>
                <c:pt idx="5">
                  <c:v>5.9996318555036621E-2</c:v>
                </c:pt>
                <c:pt idx="6">
                  <c:v>6.34012262617175E-2</c:v>
                </c:pt>
                <c:pt idx="7">
                  <c:v>6.699936909965698E-2</c:v>
                </c:pt>
                <c:pt idx="8">
                  <c:v>7.0801713538189662E-2</c:v>
                </c:pt>
                <c:pt idx="9">
                  <c:v>7.4819848415102988E-2</c:v>
                </c:pt>
                <c:pt idx="10">
                  <c:v>7.9066020257256675E-2</c:v>
                </c:pt>
                <c:pt idx="11">
                  <c:v>8.3553170605716182E-2</c:v>
                </c:pt>
                <c:pt idx="12">
                  <c:v>8.8294975459159861E-2</c:v>
                </c:pt>
                <c:pt idx="13">
                  <c:v>9.3305886955776254E-2</c:v>
                </c:pt>
                <c:pt idx="14">
                  <c:v>9.8601177420690092E-2</c:v>
                </c:pt>
                <c:pt idx="15">
                  <c:v>0.10419698591316522</c:v>
                </c:pt>
                <c:pt idx="16">
                  <c:v>0.11011036741545192</c:v>
                </c:pt>
                <c:pt idx="17">
                  <c:v>0.11635934481319699</c:v>
                </c:pt>
                <c:pt idx="18">
                  <c:v>0.12296296382584276</c:v>
                </c:pt>
                <c:pt idx="19">
                  <c:v>0.12994135105443358</c:v>
                </c:pt>
                <c:pt idx="20">
                  <c:v>0.13731577532374778</c:v>
                </c:pt>
                <c:pt idx="21">
                  <c:v>0.14510871250571489</c:v>
                </c:pt>
                <c:pt idx="22">
                  <c:v>0.15334391402168812</c:v>
                </c:pt>
                <c:pt idx="23">
                  <c:v>0.16204647923235346</c:v>
                </c:pt>
                <c:pt idx="24">
                  <c:v>0.17124293193590728</c:v>
                </c:pt>
                <c:pt idx="25">
                  <c:v>0.18096130120765411</c:v>
                </c:pt>
                <c:pt idx="26">
                  <c:v>0.19123120682740843</c:v>
                </c:pt>
                <c:pt idx="27">
                  <c:v>0.20208394955506809</c:v>
                </c:pt>
                <c:pt idx="28">
                  <c:v>0.21355260652950178</c:v>
                </c:pt>
                <c:pt idx="29">
                  <c:v>0.2256721320815083</c:v>
                </c:pt>
                <c:pt idx="30">
                  <c:v>0.23847946426810843</c:v>
                </c:pt>
                <c:pt idx="31">
                  <c:v>0.25201363745286365</c:v>
                </c:pt>
                <c:pt idx="32">
                  <c:v>0.26631590127534782</c:v>
                </c:pt>
                <c:pt idx="33">
                  <c:v>0.28142984637236707</c:v>
                </c:pt>
                <c:pt idx="34">
                  <c:v>0.29740153723410317</c:v>
                </c:pt>
                <c:pt idx="35">
                  <c:v>0.31427965260010221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4A-454C-8400-9B921849BC4C}"/>
            </c:ext>
          </c:extLst>
        </c:ser>
        <c:ser>
          <c:idx val="1"/>
          <c:order val="1"/>
          <c:tx>
            <c:strRef>
              <c:f>износ_жб_элементы!$D$5</c:f>
              <c:strCache>
                <c:ptCount val="1"/>
                <c:pt idx="0">
                  <c:v>СЭЖ_100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износ_жб_элементы!$B$6:$B$158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</c:numCache>
            </c:numRef>
          </c:xVal>
          <c:yVal>
            <c:numRef>
              <c:f>износ_жб_элементы!$D$6:$D$158</c:f>
              <c:numCache>
                <c:formatCode>General</c:formatCode>
                <c:ptCount val="153"/>
                <c:pt idx="36" formatCode="0.00%">
                  <c:v>0.31859999999999999</c:v>
                </c:pt>
                <c:pt idx="37" formatCode="0.00%">
                  <c:v>0.32440000000000002</c:v>
                </c:pt>
                <c:pt idx="38" formatCode="0.00%">
                  <c:v>0.33019999999999994</c:v>
                </c:pt>
                <c:pt idx="39" formatCode="0.00%">
                  <c:v>0.33599999999999997</c:v>
                </c:pt>
                <c:pt idx="40" formatCode="0.00%">
                  <c:v>0.34179999999999999</c:v>
                </c:pt>
                <c:pt idx="41" formatCode="0.00%">
                  <c:v>0.34760000000000002</c:v>
                </c:pt>
                <c:pt idx="42" formatCode="0.00%">
                  <c:v>0.35339999999999994</c:v>
                </c:pt>
                <c:pt idx="43" formatCode="0.00%">
                  <c:v>0.35919999999999996</c:v>
                </c:pt>
                <c:pt idx="44" formatCode="0.00%">
                  <c:v>0.36499999999999999</c:v>
                </c:pt>
                <c:pt idx="45" formatCode="0.00%">
                  <c:v>0.37080000000000002</c:v>
                </c:pt>
                <c:pt idx="46" formatCode="0.00%">
                  <c:v>0.37659999999999993</c:v>
                </c:pt>
                <c:pt idx="47" formatCode="0.00%">
                  <c:v>0.38239999999999996</c:v>
                </c:pt>
                <c:pt idx="48" formatCode="0.00%">
                  <c:v>0.38819999999999999</c:v>
                </c:pt>
                <c:pt idx="49" formatCode="0.00%">
                  <c:v>0.39400000000000002</c:v>
                </c:pt>
                <c:pt idx="50" formatCode="0.00%">
                  <c:v>0.39979999999999993</c:v>
                </c:pt>
                <c:pt idx="51" formatCode="0.00%">
                  <c:v>0.40559999999999996</c:v>
                </c:pt>
                <c:pt idx="52" formatCode="0.00%">
                  <c:v>0.41139999999999999</c:v>
                </c:pt>
                <c:pt idx="53" formatCode="0.00%">
                  <c:v>0.41720000000000002</c:v>
                </c:pt>
                <c:pt idx="54" formatCode="0.00%">
                  <c:v>0.42299999999999993</c:v>
                </c:pt>
                <c:pt idx="55" formatCode="0.00%">
                  <c:v>0.42879999999999996</c:v>
                </c:pt>
                <c:pt idx="56" formatCode="0.00%">
                  <c:v>0.43459999999999999</c:v>
                </c:pt>
                <c:pt idx="57" formatCode="0.00%">
                  <c:v>0.44040000000000001</c:v>
                </c:pt>
                <c:pt idx="58" formatCode="0.00%">
                  <c:v>0.44619999999999993</c:v>
                </c:pt>
                <c:pt idx="59" formatCode="0.00%">
                  <c:v>0.45199999999999996</c:v>
                </c:pt>
                <c:pt idx="60" formatCode="0.00%">
                  <c:v>0.45779999999999998</c:v>
                </c:pt>
                <c:pt idx="61" formatCode="0.00%">
                  <c:v>0.46360000000000001</c:v>
                </c:pt>
                <c:pt idx="62" formatCode="0.00%">
                  <c:v>0.46939999999999993</c:v>
                </c:pt>
                <c:pt idx="63" formatCode="0.00%">
                  <c:v>0.47519999999999996</c:v>
                </c:pt>
                <c:pt idx="64" formatCode="0.00%">
                  <c:v>0.48099999999999998</c:v>
                </c:pt>
                <c:pt idx="65" formatCode="0.00%">
                  <c:v>0.48680000000000001</c:v>
                </c:pt>
                <c:pt idx="66" formatCode="0.00%">
                  <c:v>0.49259999999999993</c:v>
                </c:pt>
                <c:pt idx="67" formatCode="0.00%">
                  <c:v>0.49839999999999995</c:v>
                </c:pt>
                <c:pt idx="68" formatCode="0.00%">
                  <c:v>0.50419999999999998</c:v>
                </c:pt>
                <c:pt idx="69" formatCode="0.00%">
                  <c:v>0.51</c:v>
                </c:pt>
                <c:pt idx="70" formatCode="0.00%">
                  <c:v>0.51579999999999993</c:v>
                </c:pt>
                <c:pt idx="71" formatCode="0.00%">
                  <c:v>0.52159999999999995</c:v>
                </c:pt>
                <c:pt idx="72" formatCode="0.00%">
                  <c:v>0.52739999999999998</c:v>
                </c:pt>
                <c:pt idx="73" formatCode="0.00%">
                  <c:v>0.53320000000000001</c:v>
                </c:pt>
                <c:pt idx="74" formatCode="0.00%">
                  <c:v>0.53899999999999992</c:v>
                </c:pt>
                <c:pt idx="75" formatCode="0.00%">
                  <c:v>0.54479999999999995</c:v>
                </c:pt>
                <c:pt idx="76" formatCode="0.00%">
                  <c:v>0.55059999999999998</c:v>
                </c:pt>
                <c:pt idx="77" formatCode="0.00%">
                  <c:v>0.55640000000000001</c:v>
                </c:pt>
                <c:pt idx="78" formatCode="0.00%">
                  <c:v>0.56219999999999992</c:v>
                </c:pt>
                <c:pt idx="79" formatCode="0.00%">
                  <c:v>0.56799999999999995</c:v>
                </c:pt>
                <c:pt idx="80" formatCode="0.00%">
                  <c:v>0.57379999999999998</c:v>
                </c:pt>
                <c:pt idx="81" formatCode="0.00%">
                  <c:v>0.5796</c:v>
                </c:pt>
                <c:pt idx="82" formatCode="0.00%">
                  <c:v>0.58539999999999992</c:v>
                </c:pt>
                <c:pt idx="83" formatCode="0.00%">
                  <c:v>0.59119999999999995</c:v>
                </c:pt>
                <c:pt idx="84" formatCode="0.00%">
                  <c:v>0.59699999999999998</c:v>
                </c:pt>
                <c:pt idx="85" formatCode="0.00%">
                  <c:v>0.6028</c:v>
                </c:pt>
                <c:pt idx="86" formatCode="0.00%">
                  <c:v>0.60859999999999992</c:v>
                </c:pt>
                <c:pt idx="87" formatCode="0.00%">
                  <c:v>0.61439999999999995</c:v>
                </c:pt>
                <c:pt idx="88" formatCode="0.00%">
                  <c:v>0.62019999999999997</c:v>
                </c:pt>
                <c:pt idx="89" formatCode="0.00%">
                  <c:v>0.626</c:v>
                </c:pt>
                <c:pt idx="90" formatCode="0.00%">
                  <c:v>0.63180000000000003</c:v>
                </c:pt>
                <c:pt idx="91" formatCode="0.00%">
                  <c:v>0.63759999999999994</c:v>
                </c:pt>
                <c:pt idx="92" formatCode="0.00%">
                  <c:v>0.64339999999999997</c:v>
                </c:pt>
                <c:pt idx="93" formatCode="0.00%">
                  <c:v>0.6492</c:v>
                </c:pt>
                <c:pt idx="94" formatCode="0.00%">
                  <c:v>0.65500000000000003</c:v>
                </c:pt>
                <c:pt idx="95" formatCode="0.00%">
                  <c:v>0.66079999999999994</c:v>
                </c:pt>
                <c:pt idx="96" formatCode="0.00%">
                  <c:v>0.66659999999999997</c:v>
                </c:pt>
                <c:pt idx="97" formatCode="0.00%">
                  <c:v>0.6724</c:v>
                </c:pt>
                <c:pt idx="98" formatCode="0.00%">
                  <c:v>0.67820000000000003</c:v>
                </c:pt>
                <c:pt idx="99" formatCode="0.00%">
                  <c:v>0.68399999999999994</c:v>
                </c:pt>
                <c:pt idx="100" formatCode="0.00%">
                  <c:v>0.68979999999999997</c:v>
                </c:pt>
                <c:pt idx="101" formatCode="0.00%">
                  <c:v>0.7</c:v>
                </c:pt>
                <c:pt idx="102" formatCode="0.00%">
                  <c:v>0.7</c:v>
                </c:pt>
                <c:pt idx="103" formatCode="0.00%">
                  <c:v>0.7</c:v>
                </c:pt>
                <c:pt idx="104" formatCode="0.00%">
                  <c:v>0.7</c:v>
                </c:pt>
                <c:pt idx="105" formatCode="0.00%">
                  <c:v>0.7</c:v>
                </c:pt>
                <c:pt idx="106" formatCode="0.00%">
                  <c:v>0.7</c:v>
                </c:pt>
                <c:pt idx="107" formatCode="0.00%">
                  <c:v>0.7</c:v>
                </c:pt>
                <c:pt idx="108" formatCode="0.00%">
                  <c:v>0.7</c:v>
                </c:pt>
                <c:pt idx="109" formatCode="0.00%">
                  <c:v>0.7</c:v>
                </c:pt>
                <c:pt idx="110" formatCode="0.00%">
                  <c:v>0.7</c:v>
                </c:pt>
                <c:pt idx="111" formatCode="0.00%">
                  <c:v>0.7</c:v>
                </c:pt>
                <c:pt idx="112" formatCode="0.00%">
                  <c:v>0.7</c:v>
                </c:pt>
                <c:pt idx="113" formatCode="0.00%">
                  <c:v>0.7</c:v>
                </c:pt>
                <c:pt idx="114" formatCode="0.00%">
                  <c:v>0.7</c:v>
                </c:pt>
                <c:pt idx="115" formatCode="0.00%">
                  <c:v>0.7</c:v>
                </c:pt>
                <c:pt idx="116" formatCode="0.00%">
                  <c:v>0.7</c:v>
                </c:pt>
                <c:pt idx="117" formatCode="0.00%">
                  <c:v>0.7</c:v>
                </c:pt>
                <c:pt idx="118" formatCode="0.00%">
                  <c:v>0.7</c:v>
                </c:pt>
                <c:pt idx="119" formatCode="0.00%">
                  <c:v>0.7</c:v>
                </c:pt>
                <c:pt idx="120" formatCode="0.00%">
                  <c:v>0.7</c:v>
                </c:pt>
                <c:pt idx="121" formatCode="0.00%">
                  <c:v>0.7</c:v>
                </c:pt>
                <c:pt idx="122" formatCode="0.00%">
                  <c:v>0.7</c:v>
                </c:pt>
                <c:pt idx="123" formatCode="0.00%">
                  <c:v>0.7</c:v>
                </c:pt>
                <c:pt idx="124" formatCode="0.00%">
                  <c:v>0.7</c:v>
                </c:pt>
                <c:pt idx="125" formatCode="0.00%">
                  <c:v>0.7</c:v>
                </c:pt>
                <c:pt idx="126" formatCode="0.00%">
                  <c:v>0.7</c:v>
                </c:pt>
                <c:pt idx="127" formatCode="0.00%">
                  <c:v>0.7</c:v>
                </c:pt>
                <c:pt idx="128" formatCode="0.00%">
                  <c:v>0.7</c:v>
                </c:pt>
                <c:pt idx="129" formatCode="0.00%">
                  <c:v>0.7</c:v>
                </c:pt>
                <c:pt idx="130" formatCode="0.00%">
                  <c:v>0.7</c:v>
                </c:pt>
                <c:pt idx="131" formatCode="0.00%">
                  <c:v>0.7</c:v>
                </c:pt>
                <c:pt idx="132" formatCode="0.00%">
                  <c:v>0.7</c:v>
                </c:pt>
                <c:pt idx="133" formatCode="0.00%">
                  <c:v>0.7</c:v>
                </c:pt>
                <c:pt idx="134" formatCode="0.00%">
                  <c:v>0.7</c:v>
                </c:pt>
                <c:pt idx="135" formatCode="0.00%">
                  <c:v>0.7</c:v>
                </c:pt>
                <c:pt idx="136" formatCode="0.00%">
                  <c:v>0.7</c:v>
                </c:pt>
                <c:pt idx="137" formatCode="0.00%">
                  <c:v>0.7</c:v>
                </c:pt>
                <c:pt idx="138" formatCode="0.00%">
                  <c:v>0.7</c:v>
                </c:pt>
                <c:pt idx="139" formatCode="0.00%">
                  <c:v>0.7</c:v>
                </c:pt>
                <c:pt idx="140" formatCode="0.00%">
                  <c:v>0.7</c:v>
                </c:pt>
                <c:pt idx="141" formatCode="0.00%">
                  <c:v>0.7</c:v>
                </c:pt>
                <c:pt idx="142" formatCode="0.00%">
                  <c:v>0.7</c:v>
                </c:pt>
                <c:pt idx="143" formatCode="0.00%">
                  <c:v>0.7</c:v>
                </c:pt>
                <c:pt idx="144" formatCode="0.00%">
                  <c:v>0.7</c:v>
                </c:pt>
                <c:pt idx="145" formatCode="0.00%">
                  <c:v>0.7</c:v>
                </c:pt>
                <c:pt idx="146" formatCode="0.00%">
                  <c:v>0.7</c:v>
                </c:pt>
                <c:pt idx="147" formatCode="0.00%">
                  <c:v>0.7</c:v>
                </c:pt>
                <c:pt idx="148" formatCode="0.00%">
                  <c:v>0.7</c:v>
                </c:pt>
                <c:pt idx="149" formatCode="0.00%">
                  <c:v>0.7</c:v>
                </c:pt>
                <c:pt idx="150" formatCode="0.00%">
                  <c:v>0.7</c:v>
                </c:pt>
                <c:pt idx="151" formatCode="0.0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4A-454C-8400-9B921849B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Дощатые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износ_дощатые!$C$6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износ_дощатые!$B$7:$B$159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износ_дощатые!$C$7:$C$159</c:f>
              <c:numCache>
                <c:formatCode>0.00%</c:formatCode>
                <c:ptCount val="153"/>
                <c:pt idx="1">
                  <c:v>0.16394999999999998</c:v>
                </c:pt>
                <c:pt idx="2">
                  <c:v>0.17065</c:v>
                </c:pt>
                <c:pt idx="3">
                  <c:v>0.17735000000000001</c:v>
                </c:pt>
                <c:pt idx="4">
                  <c:v>0.18404999999999999</c:v>
                </c:pt>
                <c:pt idx="5">
                  <c:v>0.19075</c:v>
                </c:pt>
                <c:pt idx="6">
                  <c:v>0.19744999999999999</c:v>
                </c:pt>
                <c:pt idx="7">
                  <c:v>0.20415</c:v>
                </c:pt>
                <c:pt idx="8">
                  <c:v>0.21084999999999998</c:v>
                </c:pt>
                <c:pt idx="9">
                  <c:v>0.21754999999999999</c:v>
                </c:pt>
                <c:pt idx="10">
                  <c:v>0.22425</c:v>
                </c:pt>
                <c:pt idx="11">
                  <c:v>0.23094999999999999</c:v>
                </c:pt>
                <c:pt idx="12">
                  <c:v>0.23765</c:v>
                </c:pt>
                <c:pt idx="13">
                  <c:v>0.24435000000000001</c:v>
                </c:pt>
                <c:pt idx="14">
                  <c:v>0.25105</c:v>
                </c:pt>
                <c:pt idx="15">
                  <c:v>0.25774999999999998</c:v>
                </c:pt>
                <c:pt idx="16">
                  <c:v>0.26444999999999996</c:v>
                </c:pt>
                <c:pt idx="17">
                  <c:v>0.27115</c:v>
                </c:pt>
                <c:pt idx="18">
                  <c:v>0.27784999999999999</c:v>
                </c:pt>
                <c:pt idx="19">
                  <c:v>0.28454999999999997</c:v>
                </c:pt>
                <c:pt idx="20">
                  <c:v>0.29125000000000001</c:v>
                </c:pt>
                <c:pt idx="21">
                  <c:v>0.29794999999999999</c:v>
                </c:pt>
                <c:pt idx="22">
                  <c:v>0.30464999999999998</c:v>
                </c:pt>
                <c:pt idx="23">
                  <c:v>0.31135000000000002</c:v>
                </c:pt>
                <c:pt idx="24">
                  <c:v>0.31805</c:v>
                </c:pt>
                <c:pt idx="25">
                  <c:v>0.32474999999999998</c:v>
                </c:pt>
                <c:pt idx="26">
                  <c:v>0.33145000000000002</c:v>
                </c:pt>
                <c:pt idx="27">
                  <c:v>0.33815000000000001</c:v>
                </c:pt>
                <c:pt idx="28">
                  <c:v>0.34484999999999999</c:v>
                </c:pt>
                <c:pt idx="29">
                  <c:v>0.35155000000000003</c:v>
                </c:pt>
                <c:pt idx="30">
                  <c:v>0.35825000000000001</c:v>
                </c:pt>
                <c:pt idx="31">
                  <c:v>0.36495</c:v>
                </c:pt>
                <c:pt idx="32">
                  <c:v>0.37165000000000004</c:v>
                </c:pt>
                <c:pt idx="33">
                  <c:v>0.37834999999999996</c:v>
                </c:pt>
                <c:pt idx="34">
                  <c:v>0.38505</c:v>
                </c:pt>
                <c:pt idx="35">
                  <c:v>0.39174999999999999</c:v>
                </c:pt>
                <c:pt idx="36">
                  <c:v>0.39844999999999997</c:v>
                </c:pt>
                <c:pt idx="37">
                  <c:v>0.40515000000000001</c:v>
                </c:pt>
                <c:pt idx="38">
                  <c:v>0.41185000000000005</c:v>
                </c:pt>
                <c:pt idx="39">
                  <c:v>0.41854999999999998</c:v>
                </c:pt>
                <c:pt idx="40">
                  <c:v>0.42525000000000002</c:v>
                </c:pt>
                <c:pt idx="41">
                  <c:v>0.43195000000000006</c:v>
                </c:pt>
                <c:pt idx="42">
                  <c:v>0.43864999999999998</c:v>
                </c:pt>
                <c:pt idx="43">
                  <c:v>0.44535000000000002</c:v>
                </c:pt>
                <c:pt idx="44">
                  <c:v>0.45204999999999995</c:v>
                </c:pt>
                <c:pt idx="45">
                  <c:v>0.45874999999999999</c:v>
                </c:pt>
                <c:pt idx="46">
                  <c:v>0.46545000000000003</c:v>
                </c:pt>
                <c:pt idx="47">
                  <c:v>0.47214999999999996</c:v>
                </c:pt>
                <c:pt idx="48">
                  <c:v>0.47885</c:v>
                </c:pt>
                <c:pt idx="49">
                  <c:v>0.48555000000000004</c:v>
                </c:pt>
                <c:pt idx="50">
                  <c:v>0.49224999999999997</c:v>
                </c:pt>
                <c:pt idx="51">
                  <c:v>0.49895</c:v>
                </c:pt>
                <c:pt idx="52">
                  <c:v>0.50565000000000004</c:v>
                </c:pt>
                <c:pt idx="53">
                  <c:v>0.51234999999999997</c:v>
                </c:pt>
                <c:pt idx="54">
                  <c:v>0.51905000000000001</c:v>
                </c:pt>
                <c:pt idx="55">
                  <c:v>0.52575000000000005</c:v>
                </c:pt>
                <c:pt idx="56">
                  <c:v>0.53244999999999998</c:v>
                </c:pt>
                <c:pt idx="57">
                  <c:v>0.53915000000000002</c:v>
                </c:pt>
                <c:pt idx="58">
                  <c:v>0.54585000000000006</c:v>
                </c:pt>
                <c:pt idx="59">
                  <c:v>0.55254999999999999</c:v>
                </c:pt>
                <c:pt idx="60">
                  <c:v>0.55925000000000002</c:v>
                </c:pt>
                <c:pt idx="61">
                  <c:v>0.56594999999999995</c:v>
                </c:pt>
                <c:pt idx="62">
                  <c:v>0.57264999999999999</c:v>
                </c:pt>
                <c:pt idx="63">
                  <c:v>0.57935000000000003</c:v>
                </c:pt>
                <c:pt idx="64">
                  <c:v>0.58604999999999996</c:v>
                </c:pt>
                <c:pt idx="65">
                  <c:v>0.59275</c:v>
                </c:pt>
                <c:pt idx="66">
                  <c:v>0.59945000000000004</c:v>
                </c:pt>
                <c:pt idx="67">
                  <c:v>0.60614999999999997</c:v>
                </c:pt>
                <c:pt idx="68">
                  <c:v>0.61285000000000001</c:v>
                </c:pt>
                <c:pt idx="69">
                  <c:v>0.61955000000000005</c:v>
                </c:pt>
                <c:pt idx="70">
                  <c:v>0.62624999999999997</c:v>
                </c:pt>
                <c:pt idx="71">
                  <c:v>0.63295000000000001</c:v>
                </c:pt>
                <c:pt idx="72">
                  <c:v>0.63965000000000005</c:v>
                </c:pt>
                <c:pt idx="73">
                  <c:v>0.64634999999999998</c:v>
                </c:pt>
                <c:pt idx="74">
                  <c:v>0.65305000000000002</c:v>
                </c:pt>
                <c:pt idx="75">
                  <c:v>0.65975000000000006</c:v>
                </c:pt>
                <c:pt idx="76">
                  <c:v>0.66644999999999999</c:v>
                </c:pt>
                <c:pt idx="77">
                  <c:v>0.67315000000000003</c:v>
                </c:pt>
                <c:pt idx="78">
                  <c:v>0.67984999999999995</c:v>
                </c:pt>
                <c:pt idx="79">
                  <c:v>0.68654999999999999</c:v>
                </c:pt>
                <c:pt idx="80">
                  <c:v>0.69325000000000003</c:v>
                </c:pt>
                <c:pt idx="81">
                  <c:v>0.69994999999999996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A8-4107-9DA2-9020E7261862}"/>
            </c:ext>
          </c:extLst>
        </c:ser>
        <c:ser>
          <c:idx val="1"/>
          <c:order val="1"/>
          <c:tx>
            <c:strRef>
              <c:f>износ_дощатые!$D$6</c:f>
              <c:strCache>
                <c:ptCount val="1"/>
                <c:pt idx="0">
                  <c:v>СЭЖ_80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износ_дощатые!$B$7:$B$159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износ_дощатые!$D$7:$D$159</c:f>
              <c:numCache>
                <c:formatCode>General</c:formatCode>
                <c:ptCount val="153"/>
                <c:pt idx="82" formatCode="0%">
                  <c:v>0.7</c:v>
                </c:pt>
                <c:pt idx="83" formatCode="0%">
                  <c:v>0.7</c:v>
                </c:pt>
                <c:pt idx="84" formatCode="0%">
                  <c:v>0.7</c:v>
                </c:pt>
                <c:pt idx="85" formatCode="0%">
                  <c:v>0.7</c:v>
                </c:pt>
                <c:pt idx="86" formatCode="0%">
                  <c:v>0.7</c:v>
                </c:pt>
                <c:pt idx="87" formatCode="0%">
                  <c:v>0.7</c:v>
                </c:pt>
                <c:pt idx="88" formatCode="0%">
                  <c:v>0.7</c:v>
                </c:pt>
                <c:pt idx="89" formatCode="0%">
                  <c:v>0.7</c:v>
                </c:pt>
                <c:pt idx="90" formatCode="0%">
                  <c:v>0.7</c:v>
                </c:pt>
                <c:pt idx="91" formatCode="0%">
                  <c:v>0.7</c:v>
                </c:pt>
                <c:pt idx="92" formatCode="0%">
                  <c:v>0.7</c:v>
                </c:pt>
                <c:pt idx="93" formatCode="0%">
                  <c:v>0.7</c:v>
                </c:pt>
                <c:pt idx="94" formatCode="0%">
                  <c:v>0.7</c:v>
                </c:pt>
                <c:pt idx="95" formatCode="0%">
                  <c:v>0.7</c:v>
                </c:pt>
                <c:pt idx="96" formatCode="0%">
                  <c:v>0.7</c:v>
                </c:pt>
                <c:pt idx="97" formatCode="0%">
                  <c:v>0.7</c:v>
                </c:pt>
                <c:pt idx="98" formatCode="0%">
                  <c:v>0.7</c:v>
                </c:pt>
                <c:pt idx="99" formatCode="0%">
                  <c:v>0.7</c:v>
                </c:pt>
                <c:pt idx="100" formatCode="0%">
                  <c:v>0.7</c:v>
                </c:pt>
                <c:pt idx="101" formatCode="0%">
                  <c:v>0.7</c:v>
                </c:pt>
                <c:pt idx="102" formatCode="0%">
                  <c:v>0.7</c:v>
                </c:pt>
                <c:pt idx="103" formatCode="0%">
                  <c:v>0.7</c:v>
                </c:pt>
                <c:pt idx="104" formatCode="0%">
                  <c:v>0.7</c:v>
                </c:pt>
                <c:pt idx="105" formatCode="0%">
                  <c:v>0.7</c:v>
                </c:pt>
                <c:pt idx="106" formatCode="0%">
                  <c:v>0.7</c:v>
                </c:pt>
                <c:pt idx="107" formatCode="0%">
                  <c:v>0.7</c:v>
                </c:pt>
                <c:pt idx="108" formatCode="0%">
                  <c:v>0.7</c:v>
                </c:pt>
                <c:pt idx="109" formatCode="0%">
                  <c:v>0.7</c:v>
                </c:pt>
                <c:pt idx="110" formatCode="0%">
                  <c:v>0.7</c:v>
                </c:pt>
                <c:pt idx="111" formatCode="0%">
                  <c:v>0.7</c:v>
                </c:pt>
                <c:pt idx="112" formatCode="0%">
                  <c:v>0.7</c:v>
                </c:pt>
                <c:pt idx="113" formatCode="0%">
                  <c:v>0.7</c:v>
                </c:pt>
                <c:pt idx="114" formatCode="0%">
                  <c:v>0.7</c:v>
                </c:pt>
                <c:pt idx="115" formatCode="0%">
                  <c:v>0.7</c:v>
                </c:pt>
                <c:pt idx="116" formatCode="0%">
                  <c:v>0.7</c:v>
                </c:pt>
                <c:pt idx="117" formatCode="0%">
                  <c:v>0.7</c:v>
                </c:pt>
                <c:pt idx="118" formatCode="0%">
                  <c:v>0.7</c:v>
                </c:pt>
                <c:pt idx="119" formatCode="0%">
                  <c:v>0.7</c:v>
                </c:pt>
                <c:pt idx="120" formatCode="0%">
                  <c:v>0.7</c:v>
                </c:pt>
                <c:pt idx="121" formatCode="0%">
                  <c:v>0.7</c:v>
                </c:pt>
                <c:pt idx="122" formatCode="0%">
                  <c:v>0.7</c:v>
                </c:pt>
                <c:pt idx="123" formatCode="0%">
                  <c:v>0.7</c:v>
                </c:pt>
                <c:pt idx="124" formatCode="0%">
                  <c:v>0.7</c:v>
                </c:pt>
                <c:pt idx="125" formatCode="0%">
                  <c:v>0.7</c:v>
                </c:pt>
                <c:pt idx="126" formatCode="0%">
                  <c:v>0.7</c:v>
                </c:pt>
                <c:pt idx="127" formatCode="0%">
                  <c:v>0.7</c:v>
                </c:pt>
                <c:pt idx="128" formatCode="0%">
                  <c:v>0.7</c:v>
                </c:pt>
                <c:pt idx="129" formatCode="0%">
                  <c:v>0.7</c:v>
                </c:pt>
                <c:pt idx="130" formatCode="0%">
                  <c:v>0.7</c:v>
                </c:pt>
                <c:pt idx="131" formatCode="0%">
                  <c:v>0.7</c:v>
                </c:pt>
                <c:pt idx="132" formatCode="0%">
                  <c:v>0.7</c:v>
                </c:pt>
                <c:pt idx="133" formatCode="0%">
                  <c:v>0.7</c:v>
                </c:pt>
                <c:pt idx="134" formatCode="0%">
                  <c:v>0.7</c:v>
                </c:pt>
                <c:pt idx="135" formatCode="0%">
                  <c:v>0.7</c:v>
                </c:pt>
                <c:pt idx="136" formatCode="0%">
                  <c:v>0.7</c:v>
                </c:pt>
                <c:pt idx="137" formatCode="0%">
                  <c:v>0.7</c:v>
                </c:pt>
                <c:pt idx="138" formatCode="0%">
                  <c:v>0.7</c:v>
                </c:pt>
                <c:pt idx="139" formatCode="0%">
                  <c:v>0.7</c:v>
                </c:pt>
                <c:pt idx="140" formatCode="0%">
                  <c:v>0.7</c:v>
                </c:pt>
                <c:pt idx="141" formatCode="0%">
                  <c:v>0.7</c:v>
                </c:pt>
                <c:pt idx="142" formatCode="0%">
                  <c:v>0.7</c:v>
                </c:pt>
                <c:pt idx="143" formatCode="0%">
                  <c:v>0.7</c:v>
                </c:pt>
                <c:pt idx="144" formatCode="0%">
                  <c:v>0.7</c:v>
                </c:pt>
                <c:pt idx="145" formatCode="0%">
                  <c:v>0.7</c:v>
                </c:pt>
                <c:pt idx="146" formatCode="0%">
                  <c:v>0.7</c:v>
                </c:pt>
                <c:pt idx="147" formatCode="0%">
                  <c:v>0.7</c:v>
                </c:pt>
                <c:pt idx="148" formatCode="0%">
                  <c:v>0.7</c:v>
                </c:pt>
                <c:pt idx="149" formatCode="0%">
                  <c:v>0.7</c:v>
                </c:pt>
                <c:pt idx="150" formatCode="0%">
                  <c:v>0.7</c:v>
                </c:pt>
                <c:pt idx="151" formatCode="0%">
                  <c:v>0.7</c:v>
                </c:pt>
                <c:pt idx="152" formatCode="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A8-4107-9DA2-9020E7261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Деревянные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износ_деревянные!$C$5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износ_деревянные!$B$6:$B$158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</c:numCache>
            </c:numRef>
          </c:xVal>
          <c:yVal>
            <c:numRef>
              <c:f>износ_деревянные!$C$6:$C$158</c:f>
              <c:numCache>
                <c:formatCode>0.00%</c:formatCode>
                <c:ptCount val="153"/>
                <c:pt idx="1">
                  <c:v>2.9643149382195682E-2</c:v>
                </c:pt>
                <c:pt idx="2">
                  <c:v>5.7041795346610275E-2</c:v>
                </c:pt>
                <c:pt idx="3">
                  <c:v>7.7334035095790621E-2</c:v>
                </c:pt>
                <c:pt idx="4">
                  <c:v>9.4500423507497947E-2</c:v>
                </c:pt>
                <c:pt idx="5">
                  <c:v>0.10976453191302446</c:v>
                </c:pt>
                <c:pt idx="6">
                  <c:v>0.1237046726551277</c:v>
                </c:pt>
                <c:pt idx="7">
                  <c:v>0.13665067833840974</c:v>
                </c:pt>
                <c:pt idx="8">
                  <c:v>0.14881253494310462</c:v>
                </c:pt>
                <c:pt idx="9">
                  <c:v>0.16033406737217698</c:v>
                </c:pt>
                <c:pt idx="10">
                  <c:v>0.17131908177583319</c:v>
                </c:pt>
                <c:pt idx="11">
                  <c:v>0.18184551676281507</c:v>
                </c:pt>
                <c:pt idx="12">
                  <c:v>0.19197372296299298</c:v>
                </c:pt>
                <c:pt idx="13">
                  <c:v>0.20175160564379932</c:v>
                </c:pt>
                <c:pt idx="14">
                  <c:v>0.21121797434451434</c:v>
                </c:pt>
                <c:pt idx="15">
                  <c:v>0.22040481082700336</c:v>
                </c:pt>
                <c:pt idx="16">
                  <c:v>0.22933885492324113</c:v>
                </c:pt>
                <c:pt idx="17">
                  <c:v>0.23804274404295914</c:v>
                </c:pt>
                <c:pt idx="18">
                  <c:v>0.24653585129808528</c:v>
                </c:pt>
                <c:pt idx="19">
                  <c:v>0.25483491455250484</c:v>
                </c:pt>
                <c:pt idx="20">
                  <c:v>0.26295451698653732</c:v>
                </c:pt>
                <c:pt idx="21">
                  <c:v>0.27090746001002908</c:v>
                </c:pt>
                <c:pt idx="22">
                  <c:v>0.27870505669106288</c:v>
                </c:pt>
                <c:pt idx="23">
                  <c:v>0.28635736553462365</c:v>
                </c:pt>
                <c:pt idx="24">
                  <c:v>0.29387337883772774</c:v>
                </c:pt>
                <c:pt idx="25">
                  <c:v>0.30126117599569974</c:v>
                </c:pt>
                <c:pt idx="26">
                  <c:v>0.30852804943952661</c:v>
                </c:pt>
                <c:pt idx="27">
                  <c:v>0.31568060896731293</c:v>
                </c:pt>
                <c:pt idx="28">
                  <c:v>0.32272486884847779</c:v>
                </c:pt>
                <c:pt idx="29">
                  <c:v>0.32966632106559335</c:v>
                </c:pt>
                <c:pt idx="30">
                  <c:v>0.33650999730694747</c:v>
                </c:pt>
                <c:pt idx="31">
                  <c:v>0.34326052175878569</c:v>
                </c:pt>
                <c:pt idx="32">
                  <c:v>0.34992215631828943</c:v>
                </c:pt>
                <c:pt idx="33">
                  <c:v>0.35649883952051981</c:v>
                </c:pt>
                <c:pt idx="34">
                  <c:v>0.36299422021902883</c:v>
                </c:pt>
                <c:pt idx="35">
                  <c:v>0.36941168686209264</c:v>
                </c:pt>
                <c:pt idx="36">
                  <c:v>0.37575439305098973</c:v>
                </c:pt>
                <c:pt idx="37">
                  <c:v>0.38202527994352031</c:v>
                </c:pt>
                <c:pt idx="38">
                  <c:v>0.38822709596760135</c:v>
                </c:pt>
                <c:pt idx="39">
                  <c:v>0.3943624142307674</c:v>
                </c:pt>
                <c:pt idx="40">
                  <c:v>0.40043364794750219</c:v>
                </c:pt>
                <c:pt idx="41">
                  <c:v>0.40644306415437104</c:v>
                </c:pt>
                <c:pt idx="42">
                  <c:v>0.41239279594041517</c:v>
                </c:pt>
                <c:pt idx="43">
                  <c:v>0.41828485338531779</c:v>
                </c:pt>
                <c:pt idx="44">
                  <c:v>0.42412113336896207</c:v>
                </c:pt>
                <c:pt idx="45">
                  <c:v>0.42990342839201146</c:v>
                </c:pt>
                <c:pt idx="46">
                  <c:v>0.43563343452712749</c:v>
                </c:pt>
                <c:pt idx="47">
                  <c:v>0.44131275860367031</c:v>
                </c:pt>
                <c:pt idx="48">
                  <c:v>0.44694292471461955</c:v>
                </c:pt>
                <c:pt idx="49">
                  <c:v>0.45252538012252769</c:v>
                </c:pt>
                <c:pt idx="50">
                  <c:v>0.45806150063122125</c:v>
                </c:pt>
                <c:pt idx="51">
                  <c:v>0.46355259548136107</c:v>
                </c:pt>
                <c:pt idx="52">
                  <c:v>0.468999911820627</c:v>
                </c:pt>
                <c:pt idx="53">
                  <c:v>0.4744046387930082</c:v>
                </c:pt>
                <c:pt idx="54">
                  <c:v>0.47976791128626606</c:v>
                </c:pt>
                <c:pt idx="55">
                  <c:v>0.48509081337198429</c:v>
                </c:pt>
                <c:pt idx="56">
                  <c:v>0.49037438146857887</c:v>
                </c:pt>
                <c:pt idx="57">
                  <c:v>0.49561960725416249</c:v>
                </c:pt>
                <c:pt idx="58">
                  <c:v>0.50082744035310145</c:v>
                </c:pt>
                <c:pt idx="59">
                  <c:v>0.50599879081747579</c:v>
                </c:pt>
                <c:pt idx="60">
                  <c:v>0.51113453142232024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CF-4F30-A93B-C0C52EC5040F}"/>
            </c:ext>
          </c:extLst>
        </c:ser>
        <c:ser>
          <c:idx val="1"/>
          <c:order val="1"/>
          <c:tx>
            <c:strRef>
              <c:f>износ_деревянные!$D$5</c:f>
              <c:strCache>
                <c:ptCount val="1"/>
                <c:pt idx="0">
                  <c:v>СЭЖ_100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износ_деревянные!$B$6:$B$158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</c:numCache>
            </c:numRef>
          </c:xVal>
          <c:yVal>
            <c:numRef>
              <c:f>износ_деревянные!$D$6:$D$158</c:f>
              <c:numCache>
                <c:formatCode>General</c:formatCode>
                <c:ptCount val="153"/>
                <c:pt idx="61" formatCode="0.00%">
                  <c:v>0.51529999999999998</c:v>
                </c:pt>
                <c:pt idx="62" formatCode="0.00%">
                  <c:v>0.51990000000000003</c:v>
                </c:pt>
                <c:pt idx="63" formatCode="0.00%">
                  <c:v>0.52449999999999997</c:v>
                </c:pt>
                <c:pt idx="64" formatCode="0.00%">
                  <c:v>0.5290999999999999</c:v>
                </c:pt>
                <c:pt idx="65" formatCode="0.00%">
                  <c:v>0.53370000000000006</c:v>
                </c:pt>
                <c:pt idx="66" formatCode="0.00%">
                  <c:v>0.5383</c:v>
                </c:pt>
                <c:pt idx="67" formatCode="0.00%">
                  <c:v>0.54289999999999994</c:v>
                </c:pt>
                <c:pt idx="68" formatCode="0.00%">
                  <c:v>0.54749999999999999</c:v>
                </c:pt>
                <c:pt idx="69" formatCode="0.00%">
                  <c:v>0.55210000000000004</c:v>
                </c:pt>
                <c:pt idx="70" formatCode="0.00%">
                  <c:v>0.55669999999999997</c:v>
                </c:pt>
                <c:pt idx="71" formatCode="0.00%">
                  <c:v>0.56129999999999991</c:v>
                </c:pt>
                <c:pt idx="72" formatCode="0.00%">
                  <c:v>0.56589999999999996</c:v>
                </c:pt>
                <c:pt idx="73" formatCode="0.00%">
                  <c:v>0.57050000000000001</c:v>
                </c:pt>
                <c:pt idx="74" formatCode="0.00%">
                  <c:v>0.57509999999999994</c:v>
                </c:pt>
                <c:pt idx="75" formatCode="0.00%">
                  <c:v>0.57969999999999999</c:v>
                </c:pt>
                <c:pt idx="76" formatCode="0.00%">
                  <c:v>0.58430000000000004</c:v>
                </c:pt>
                <c:pt idx="77" formatCode="0.00%">
                  <c:v>0.58889999999999998</c:v>
                </c:pt>
                <c:pt idx="78" formatCode="0.00%">
                  <c:v>0.59349999999999992</c:v>
                </c:pt>
                <c:pt idx="79" formatCode="0.00%">
                  <c:v>0.59809999999999997</c:v>
                </c:pt>
                <c:pt idx="80" formatCode="0.00%">
                  <c:v>0.60270000000000001</c:v>
                </c:pt>
                <c:pt idx="81" formatCode="0.00%">
                  <c:v>0.60729999999999995</c:v>
                </c:pt>
                <c:pt idx="82" formatCode="0.00%">
                  <c:v>0.6119</c:v>
                </c:pt>
                <c:pt idx="83" formatCode="0.00%">
                  <c:v>0.61650000000000005</c:v>
                </c:pt>
                <c:pt idx="84" formatCode="0.00%">
                  <c:v>0.62109999999999999</c:v>
                </c:pt>
                <c:pt idx="85" formatCode="0.00%">
                  <c:v>0.62569999999999992</c:v>
                </c:pt>
                <c:pt idx="86" formatCode="0.00%">
                  <c:v>0.63029999999999997</c:v>
                </c:pt>
                <c:pt idx="87" formatCode="0.00%">
                  <c:v>0.63490000000000002</c:v>
                </c:pt>
                <c:pt idx="88" formatCode="0.00%">
                  <c:v>0.63949999999999996</c:v>
                </c:pt>
                <c:pt idx="89" formatCode="0.00%">
                  <c:v>0.64410000000000001</c:v>
                </c:pt>
                <c:pt idx="90" formatCode="0.00%">
                  <c:v>0.64870000000000005</c:v>
                </c:pt>
                <c:pt idx="91" formatCode="0.00%">
                  <c:v>0.65329999999999999</c:v>
                </c:pt>
                <c:pt idx="92" formatCode="0.00%">
                  <c:v>0.65789999999999993</c:v>
                </c:pt>
                <c:pt idx="93" formatCode="0.00%">
                  <c:v>0.66249999999999998</c:v>
                </c:pt>
                <c:pt idx="94" formatCode="0.00%">
                  <c:v>0.66710000000000003</c:v>
                </c:pt>
                <c:pt idx="95" formatCode="0.00%">
                  <c:v>0.67169999999999996</c:v>
                </c:pt>
                <c:pt idx="96" formatCode="0.00%">
                  <c:v>0.6762999999999999</c:v>
                </c:pt>
                <c:pt idx="97" formatCode="0.00%">
                  <c:v>0.68090000000000006</c:v>
                </c:pt>
                <c:pt idx="98" formatCode="0.00%">
                  <c:v>0.6855</c:v>
                </c:pt>
                <c:pt idx="99" formatCode="0.00%">
                  <c:v>0.69009999999999994</c:v>
                </c:pt>
                <c:pt idx="100" formatCode="0.00%">
                  <c:v>0.69469999999999998</c:v>
                </c:pt>
                <c:pt idx="101" formatCode="0.00%">
                  <c:v>0.7</c:v>
                </c:pt>
                <c:pt idx="102" formatCode="0.00%">
                  <c:v>0.7</c:v>
                </c:pt>
                <c:pt idx="103" formatCode="0.00%">
                  <c:v>0.7</c:v>
                </c:pt>
                <c:pt idx="104" formatCode="0.00%">
                  <c:v>0.7</c:v>
                </c:pt>
                <c:pt idx="105" formatCode="0.00%">
                  <c:v>0.7</c:v>
                </c:pt>
                <c:pt idx="106" formatCode="0.00%">
                  <c:v>0.7</c:v>
                </c:pt>
                <c:pt idx="107" formatCode="0.00%">
                  <c:v>0.7</c:v>
                </c:pt>
                <c:pt idx="108" formatCode="0.00%">
                  <c:v>0.7</c:v>
                </c:pt>
                <c:pt idx="109" formatCode="0.00%">
                  <c:v>0.7</c:v>
                </c:pt>
                <c:pt idx="110" formatCode="0.00%">
                  <c:v>0.7</c:v>
                </c:pt>
                <c:pt idx="111" formatCode="0.00%">
                  <c:v>0.7</c:v>
                </c:pt>
                <c:pt idx="112" formatCode="0.00%">
                  <c:v>0.7</c:v>
                </c:pt>
                <c:pt idx="113" formatCode="0.00%">
                  <c:v>0.7</c:v>
                </c:pt>
                <c:pt idx="114" formatCode="0.00%">
                  <c:v>0.7</c:v>
                </c:pt>
                <c:pt idx="115" formatCode="0.00%">
                  <c:v>0.7</c:v>
                </c:pt>
                <c:pt idx="116" formatCode="0.00%">
                  <c:v>0.7</c:v>
                </c:pt>
                <c:pt idx="117" formatCode="0.00%">
                  <c:v>0.7</c:v>
                </c:pt>
                <c:pt idx="118" formatCode="0.00%">
                  <c:v>0.7</c:v>
                </c:pt>
                <c:pt idx="119" formatCode="0.00%">
                  <c:v>0.7</c:v>
                </c:pt>
                <c:pt idx="120" formatCode="0.00%">
                  <c:v>0.7</c:v>
                </c:pt>
                <c:pt idx="121" formatCode="0.00%">
                  <c:v>0.7</c:v>
                </c:pt>
                <c:pt idx="122" formatCode="0.00%">
                  <c:v>0.7</c:v>
                </c:pt>
                <c:pt idx="123" formatCode="0.00%">
                  <c:v>0.7</c:v>
                </c:pt>
                <c:pt idx="124" formatCode="0.00%">
                  <c:v>0.7</c:v>
                </c:pt>
                <c:pt idx="125" formatCode="0.00%">
                  <c:v>0.7</c:v>
                </c:pt>
                <c:pt idx="126" formatCode="0.0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CF-4F30-A93B-C0C52EC5040F}"/>
            </c:ext>
          </c:extLst>
        </c:ser>
        <c:ser>
          <c:idx val="2"/>
          <c:order val="2"/>
          <c:tx>
            <c:v>ыыы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износ_деревянные!$T$7:$T$8</c:f>
              <c:numCache>
                <c:formatCode>General</c:formatCode>
                <c:ptCount val="2"/>
                <c:pt idx="0">
                  <c:v>0.5</c:v>
                </c:pt>
                <c:pt idx="1">
                  <c:v>60</c:v>
                </c:pt>
              </c:numCache>
            </c:numRef>
          </c:xVal>
          <c:yVal>
            <c:numRef>
              <c:f>износ_деревянные!$U$7:$U$8</c:f>
              <c:numCache>
                <c:formatCode>0%</c:formatCode>
                <c:ptCount val="2"/>
                <c:pt idx="0">
                  <c:v>0.03</c:v>
                </c:pt>
                <c:pt idx="1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97-4722-8B30-3F6880A81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Деревянные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износ_деревянные!$T$7:$T$8</c:f>
              <c:numCache>
                <c:formatCode>General</c:formatCode>
                <c:ptCount val="2"/>
                <c:pt idx="0">
                  <c:v>0.5</c:v>
                </c:pt>
                <c:pt idx="1">
                  <c:v>60</c:v>
                </c:pt>
              </c:numCache>
            </c:numRef>
          </c:xVal>
          <c:yVal>
            <c:numRef>
              <c:f>износ_деревянные!$U$7:$U$8</c:f>
              <c:numCache>
                <c:formatCode>0%</c:formatCode>
                <c:ptCount val="2"/>
                <c:pt idx="0">
                  <c:v>0.03</c:v>
                </c:pt>
                <c:pt idx="1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6-4BCE-8858-55425847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Каркасно-засыпные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'износ_каркасно-засыпные'!$C$5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'износ_каркасно-засыпные'!$B$6:$B$158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</c:numCache>
            </c:numRef>
          </c:xVal>
          <c:yVal>
            <c:numRef>
              <c:f>'износ_каркасно-засыпные'!$C$6:$C$158</c:f>
              <c:numCache>
                <c:formatCode>0.00%</c:formatCode>
                <c:ptCount val="153"/>
                <c:pt idx="1">
                  <c:v>2.6164224552213317E-2</c:v>
                </c:pt>
                <c:pt idx="2">
                  <c:v>5.1681153362378079E-2</c:v>
                </c:pt>
                <c:pt idx="3">
                  <c:v>7.0923422106471651E-2</c:v>
                </c:pt>
                <c:pt idx="4">
                  <c:v>8.7363618430747747E-2</c:v>
                </c:pt>
                <c:pt idx="5">
                  <c:v>0.10208372915985003</c:v>
                </c:pt>
                <c:pt idx="6">
                  <c:v>0.11559918587109645</c:v>
                </c:pt>
                <c:pt idx="7">
                  <c:v>0.128205651173709</c:v>
                </c:pt>
                <c:pt idx="8">
                  <c:v>0.140092218194908</c:v>
                </c:pt>
                <c:pt idx="9">
                  <c:v>0.15138889514519913</c:v>
                </c:pt>
                <c:pt idx="10">
                  <c:v>0.16218982265213777</c:v>
                </c:pt>
                <c:pt idx="11">
                  <c:v>0.17256588489376085</c:v>
                </c:pt>
                <c:pt idx="12">
                  <c:v>0.18257211008583932</c:v>
                </c:pt>
                <c:pt idx="13">
                  <c:v>0.19225227918582583</c:v>
                </c:pt>
                <c:pt idx="14">
                  <c:v>0.20164193484829948</c:v>
                </c:pt>
                <c:pt idx="15">
                  <c:v>0.21077042307076169</c:v>
                </c:pt>
                <c:pt idx="16">
                  <c:v>0.21966232359528201</c:v>
                </c:pt>
                <c:pt idx="17">
                  <c:v>0.22833847957725156</c:v>
                </c:pt>
                <c:pt idx="18">
                  <c:v>0.23681675619117473</c:v>
                </c:pt>
                <c:pt idx="19">
                  <c:v>0.24511261088861602</c:v>
                </c:pt>
                <c:pt idx="20">
                  <c:v>0.25323952968716978</c:v>
                </c:pt>
                <c:pt idx="21">
                  <c:v>0.26120936619335133</c:v>
                </c:pt>
                <c:pt idx="22">
                  <c:v>0.26903260871227452</c:v>
                </c:pt>
                <c:pt idx="23">
                  <c:v>0.27671859332037058</c:v>
                </c:pt>
                <c:pt idx="24">
                  <c:v>0.28427567573919332</c:v>
                </c:pt>
                <c:pt idx="25">
                  <c:v>0.29171137138354969</c:v>
                </c:pt>
                <c:pt idx="26">
                  <c:v>0.29903247053038134</c:v>
                </c:pt>
                <c:pt idx="27">
                  <c:v>0.3062451338266084</c:v>
                </c:pt>
                <c:pt idx="28">
                  <c:v>0.31335497210471291</c:v>
                </c:pt>
                <c:pt idx="29">
                  <c:v>0.32036711355899744</c:v>
                </c:pt>
                <c:pt idx="30">
                  <c:v>0.32728626065557859</c:v>
                </c:pt>
                <c:pt idx="31">
                  <c:v>0.33411673863855906</c:v>
                </c:pt>
                <c:pt idx="32">
                  <c:v>0.34086253710716213</c:v>
                </c:pt>
                <c:pt idx="33">
                  <c:v>0.34752734584135947</c:v>
                </c:pt>
                <c:pt idx="34">
                  <c:v>0.35411458582345012</c:v>
                </c:pt>
                <c:pt idx="35">
                  <c:v>0.36062743622344645</c:v>
                </c:pt>
                <c:pt idx="36">
                  <c:v>0.36706885797475947</c:v>
                </c:pt>
                <c:pt idx="37">
                  <c:v>0.37344161445458701</c:v>
                </c:pt>
                <c:pt idx="38">
                  <c:v>0.37974828969387076</c:v>
                </c:pt>
                <c:pt idx="39">
                  <c:v>0.38599130446972252</c:v>
                </c:pt>
                <c:pt idx="40">
                  <c:v>0.39217293057496738</c:v>
                </c:pt>
                <c:pt idx="41">
                  <c:v>0.39829530351206449</c:v>
                </c:pt>
                <c:pt idx="42">
                  <c:v>0.40436043381985975</c:v>
                </c:pt>
                <c:pt idx="43">
                  <c:v>0.41037021720970729</c:v>
                </c:pt>
                <c:pt idx="44">
                  <c:v>0.41632644366109772</c:v>
                </c:pt>
                <c:pt idx="45">
                  <c:v>0.42223080560498666</c:v>
                </c:pt>
                <c:pt idx="46">
                  <c:v>0.42808490530471194</c:v>
                </c:pt>
                <c:pt idx="47">
                  <c:v>0.43389026152902943</c:v>
                </c:pt>
                <c:pt idx="48">
                  <c:v>0.43964831559887607</c:v>
                </c:pt>
                <c:pt idx="49">
                  <c:v>0.44536043687854554</c:v>
                </c:pt>
                <c:pt idx="50">
                  <c:v>0.45102792777269235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EF-4F10-AA35-B757A92BC964}"/>
            </c:ext>
          </c:extLst>
        </c:ser>
        <c:ser>
          <c:idx val="1"/>
          <c:order val="1"/>
          <c:tx>
            <c:strRef>
              <c:f>'износ_каркасно-засыпные'!$D$5</c:f>
              <c:strCache>
                <c:ptCount val="1"/>
                <c:pt idx="0">
                  <c:v>СЭЖ_125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'износ_каркасно-засыпные'!$B$6:$B$158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</c:numCache>
            </c:numRef>
          </c:xVal>
          <c:yVal>
            <c:numRef>
              <c:f>'износ_каркасно-засыпные'!$D$6:$D$158</c:f>
              <c:numCache>
                <c:formatCode>General</c:formatCode>
                <c:ptCount val="153"/>
                <c:pt idx="51" formatCode="0.00%">
                  <c:v>0.45750000000000002</c:v>
                </c:pt>
                <c:pt idx="52" formatCode="0.00%">
                  <c:v>0.46550000000000002</c:v>
                </c:pt>
                <c:pt idx="53" formatCode="0.00%">
                  <c:v>0.47349999999999998</c:v>
                </c:pt>
                <c:pt idx="54" formatCode="0.00%">
                  <c:v>0.48149999999999998</c:v>
                </c:pt>
                <c:pt idx="55" formatCode="0.00%">
                  <c:v>0.48949999999999999</c:v>
                </c:pt>
                <c:pt idx="56" formatCode="0.00%">
                  <c:v>0.4975</c:v>
                </c:pt>
                <c:pt idx="57" formatCode="0.00%">
                  <c:v>0.50550000000000006</c:v>
                </c:pt>
                <c:pt idx="58" formatCode="0.00%">
                  <c:v>0.51350000000000007</c:v>
                </c:pt>
                <c:pt idx="59" formatCode="0.00%">
                  <c:v>0.52150000000000007</c:v>
                </c:pt>
                <c:pt idx="60" formatCode="0.00%">
                  <c:v>0.52950000000000008</c:v>
                </c:pt>
                <c:pt idx="61" formatCode="0.00%">
                  <c:v>0.53749999999999998</c:v>
                </c:pt>
                <c:pt idx="62" formatCode="0.00%">
                  <c:v>0.54549999999999998</c:v>
                </c:pt>
                <c:pt idx="63" formatCode="0.00%">
                  <c:v>0.55349999999999999</c:v>
                </c:pt>
                <c:pt idx="64" formatCode="0.00%">
                  <c:v>0.5615</c:v>
                </c:pt>
                <c:pt idx="65" formatCode="0.00%">
                  <c:v>0.56950000000000001</c:v>
                </c:pt>
                <c:pt idx="66" formatCode="0.00%">
                  <c:v>0.57750000000000001</c:v>
                </c:pt>
                <c:pt idx="67" formatCode="0.00%">
                  <c:v>0.58550000000000002</c:v>
                </c:pt>
                <c:pt idx="68" formatCode="0.00%">
                  <c:v>0.59350000000000003</c:v>
                </c:pt>
                <c:pt idx="69" formatCode="0.00%">
                  <c:v>0.60150000000000003</c:v>
                </c:pt>
                <c:pt idx="70" formatCode="0.00%">
                  <c:v>0.60950000000000004</c:v>
                </c:pt>
                <c:pt idx="71" formatCode="0.00%">
                  <c:v>0.61750000000000005</c:v>
                </c:pt>
                <c:pt idx="72" formatCode="0.00%">
                  <c:v>0.62550000000000006</c:v>
                </c:pt>
                <c:pt idx="73" formatCode="0.00%">
                  <c:v>0.63349999999999995</c:v>
                </c:pt>
                <c:pt idx="74" formatCode="0.00%">
                  <c:v>0.64149999999999996</c:v>
                </c:pt>
                <c:pt idx="75" formatCode="0.00%">
                  <c:v>0.64949999999999997</c:v>
                </c:pt>
                <c:pt idx="76" formatCode="0.00%">
                  <c:v>0.65749999999999997</c:v>
                </c:pt>
                <c:pt idx="77" formatCode="0.00%">
                  <c:v>0.66549999999999998</c:v>
                </c:pt>
                <c:pt idx="78" formatCode="0.00%">
                  <c:v>0.67349999999999999</c:v>
                </c:pt>
                <c:pt idx="79" formatCode="0.00%">
                  <c:v>0.68149999999999999</c:v>
                </c:pt>
                <c:pt idx="80" formatCode="0.00%">
                  <c:v>0.6895</c:v>
                </c:pt>
                <c:pt idx="81" formatCode="0.00%">
                  <c:v>0.7</c:v>
                </c:pt>
                <c:pt idx="82" formatCode="0.00%">
                  <c:v>0.7</c:v>
                </c:pt>
                <c:pt idx="83" formatCode="0.00%">
                  <c:v>0.7</c:v>
                </c:pt>
                <c:pt idx="84" formatCode="0.00%">
                  <c:v>0.7</c:v>
                </c:pt>
                <c:pt idx="85" formatCode="0.00%">
                  <c:v>0.7</c:v>
                </c:pt>
                <c:pt idx="86" formatCode="0.00%">
                  <c:v>0.7</c:v>
                </c:pt>
                <c:pt idx="87" formatCode="0.00%">
                  <c:v>0.7</c:v>
                </c:pt>
                <c:pt idx="88" formatCode="0.00%">
                  <c:v>0.7</c:v>
                </c:pt>
                <c:pt idx="89" formatCode="0.00%">
                  <c:v>0.7</c:v>
                </c:pt>
                <c:pt idx="90" formatCode="0.00%">
                  <c:v>0.7</c:v>
                </c:pt>
                <c:pt idx="91" formatCode="0.00%">
                  <c:v>0.7</c:v>
                </c:pt>
                <c:pt idx="92" formatCode="0.00%">
                  <c:v>0.7</c:v>
                </c:pt>
                <c:pt idx="93" formatCode="0.00%">
                  <c:v>0.7</c:v>
                </c:pt>
                <c:pt idx="94" formatCode="0.00%">
                  <c:v>0.7</c:v>
                </c:pt>
                <c:pt idx="95" formatCode="0.00%">
                  <c:v>0.7</c:v>
                </c:pt>
                <c:pt idx="96" formatCode="0.00%">
                  <c:v>0.7</c:v>
                </c:pt>
                <c:pt idx="97" formatCode="0.00%">
                  <c:v>0.7</c:v>
                </c:pt>
                <c:pt idx="98" formatCode="0.00%">
                  <c:v>0.7</c:v>
                </c:pt>
                <c:pt idx="99" formatCode="0.00%">
                  <c:v>0.7</c:v>
                </c:pt>
                <c:pt idx="100" formatCode="0.00%">
                  <c:v>0.7</c:v>
                </c:pt>
                <c:pt idx="101" formatCode="0.00%">
                  <c:v>0.7</c:v>
                </c:pt>
                <c:pt idx="102" formatCode="0.00%">
                  <c:v>0.7</c:v>
                </c:pt>
                <c:pt idx="103" formatCode="0.00%">
                  <c:v>0.7</c:v>
                </c:pt>
                <c:pt idx="104" formatCode="0.00%">
                  <c:v>0.7</c:v>
                </c:pt>
                <c:pt idx="105" formatCode="0.00%">
                  <c:v>0.7</c:v>
                </c:pt>
                <c:pt idx="106" formatCode="0.00%">
                  <c:v>0.7</c:v>
                </c:pt>
                <c:pt idx="107" formatCode="0.00%">
                  <c:v>0.7</c:v>
                </c:pt>
                <c:pt idx="108" formatCode="0.00%">
                  <c:v>0.7</c:v>
                </c:pt>
                <c:pt idx="109" formatCode="0.00%">
                  <c:v>0.7</c:v>
                </c:pt>
                <c:pt idx="110" formatCode="0.00%">
                  <c:v>0.7</c:v>
                </c:pt>
                <c:pt idx="111" formatCode="0.00%">
                  <c:v>0.7</c:v>
                </c:pt>
                <c:pt idx="112" formatCode="0.00%">
                  <c:v>0.7</c:v>
                </c:pt>
                <c:pt idx="113" formatCode="0.00%">
                  <c:v>0.7</c:v>
                </c:pt>
                <c:pt idx="114" formatCode="0.00%">
                  <c:v>0.7</c:v>
                </c:pt>
                <c:pt idx="115" formatCode="0.00%">
                  <c:v>0.7</c:v>
                </c:pt>
                <c:pt idx="116" formatCode="0.00%">
                  <c:v>0.7</c:v>
                </c:pt>
                <c:pt idx="117" formatCode="0.00%">
                  <c:v>0.7</c:v>
                </c:pt>
                <c:pt idx="118" formatCode="0.00%">
                  <c:v>0.7</c:v>
                </c:pt>
                <c:pt idx="119" formatCode="0.00%">
                  <c:v>0.7</c:v>
                </c:pt>
                <c:pt idx="120" formatCode="0.00%">
                  <c:v>0.7</c:v>
                </c:pt>
                <c:pt idx="121" formatCode="0.00%">
                  <c:v>0.7</c:v>
                </c:pt>
                <c:pt idx="122" formatCode="0.00%">
                  <c:v>0.7</c:v>
                </c:pt>
                <c:pt idx="123" formatCode="0.00%">
                  <c:v>0.7</c:v>
                </c:pt>
                <c:pt idx="124" formatCode="0.00%">
                  <c:v>0.7</c:v>
                </c:pt>
                <c:pt idx="125" formatCode="0.00%">
                  <c:v>0.7</c:v>
                </c:pt>
                <c:pt idx="126" formatCode="0.0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EF-4F10-AA35-B757A92B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Каркасно-обшивные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'износ_каркасно-обшивные'!$C$5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'износ_каркасно-обшивные'!$B$6:$B$108</c:f>
              <c:numCache>
                <c:formatCode>General</c:formatCode>
                <c:ptCount val="10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</c:numCache>
            </c:numRef>
          </c:xVal>
          <c:yVal>
            <c:numRef>
              <c:f>'износ_каркасно-обшивные'!$C$6:$C$108</c:f>
              <c:numCache>
                <c:formatCode>0.00%</c:formatCode>
                <c:ptCount val="103"/>
                <c:pt idx="1">
                  <c:v>2.7360017484768115E-2</c:v>
                </c:pt>
                <c:pt idx="2">
                  <c:v>5.1543840440544261E-2</c:v>
                </c:pt>
                <c:pt idx="3">
                  <c:v>6.9194659745334258E-2</c:v>
                </c:pt>
                <c:pt idx="4">
                  <c:v>8.4006983538248467E-2</c:v>
                </c:pt>
                <c:pt idx="5">
                  <c:v>9.7104012774822349E-2</c:v>
                </c:pt>
                <c:pt idx="6">
                  <c:v>0.10901324150908588</c:v>
                </c:pt>
                <c:pt idx="7">
                  <c:v>0.12003412008325155</c:v>
                </c:pt>
                <c:pt idx="8">
                  <c:v>0.13035658706127787</c:v>
                </c:pt>
                <c:pt idx="9">
                  <c:v>0.140110335743554</c:v>
                </c:pt>
                <c:pt idx="10">
                  <c:v>0.14938872529829453</c:v>
                </c:pt>
                <c:pt idx="11">
                  <c:v>0.15826168816586217</c:v>
                </c:pt>
                <c:pt idx="12">
                  <c:v>0.16678326368998278</c:v>
                </c:pt>
                <c:pt idx="13">
                  <c:v>0.17499626745261052</c:v>
                </c:pt>
                <c:pt idx="14">
                  <c:v>0.18293532682822536</c:v>
                </c:pt>
                <c:pt idx="15">
                  <c:v>0.19062893271873194</c:v>
                </c:pt>
                <c:pt idx="16">
                  <c:v>0.1981008719387696</c:v>
                </c:pt>
                <c:pt idx="17">
                  <c:v>0.20537125494817501</c:v>
                </c:pt>
                <c:pt idx="18">
                  <c:v>0.21245727073811721</c:v>
                </c:pt>
                <c:pt idx="19">
                  <c:v>0.2193737526891941</c:v>
                </c:pt>
                <c:pt idx="20">
                  <c:v>0.22613361034716764</c:v>
                </c:pt>
                <c:pt idx="21">
                  <c:v>0.23274816410204527</c:v>
                </c:pt>
                <c:pt idx="22">
                  <c:v>0.23922740825415029</c:v>
                </c:pt>
                <c:pt idx="23">
                  <c:v>0.24558022039280758</c:v>
                </c:pt>
                <c:pt idx="24">
                  <c:v>0.25181452993209807</c:v>
                </c:pt>
                <c:pt idx="25">
                  <c:v>0.25793745516151168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7A-4241-BA23-1163CDD557A4}"/>
            </c:ext>
          </c:extLst>
        </c:ser>
        <c:ser>
          <c:idx val="1"/>
          <c:order val="1"/>
          <c:tx>
            <c:strRef>
              <c:f>'износ_каркасно-обшивные'!$D$5</c:f>
              <c:strCache>
                <c:ptCount val="1"/>
                <c:pt idx="0">
                  <c:v>СЭЖ_30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'износ_каркасно-обшивные'!$B$6:$B$108</c:f>
              <c:numCache>
                <c:formatCode>General</c:formatCode>
                <c:ptCount val="10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</c:numCache>
            </c:numRef>
          </c:xVal>
          <c:yVal>
            <c:numRef>
              <c:f>'износ_каркасно-обшивные'!$D$6:$D$108</c:f>
              <c:numCache>
                <c:formatCode>General</c:formatCode>
                <c:ptCount val="103"/>
                <c:pt idx="26" formatCode="0.00%">
                  <c:v>0.33215000000000017</c:v>
                </c:pt>
                <c:pt idx="27" formatCode="0.00%">
                  <c:v>0.40585000000000004</c:v>
                </c:pt>
                <c:pt idx="28" formatCode="0.00%">
                  <c:v>0.47954999999999992</c:v>
                </c:pt>
                <c:pt idx="29" formatCode="0.00%">
                  <c:v>0.55325000000000002</c:v>
                </c:pt>
                <c:pt idx="30" formatCode="0.00%">
                  <c:v>0.62695000000000012</c:v>
                </c:pt>
                <c:pt idx="31" formatCode="0.00%">
                  <c:v>0.7</c:v>
                </c:pt>
                <c:pt idx="32" formatCode="0.00%">
                  <c:v>0.7</c:v>
                </c:pt>
                <c:pt idx="33" formatCode="0.00%">
                  <c:v>0.7</c:v>
                </c:pt>
                <c:pt idx="34" formatCode="0.00%">
                  <c:v>0.7</c:v>
                </c:pt>
                <c:pt idx="35" formatCode="0.00%">
                  <c:v>0.7</c:v>
                </c:pt>
                <c:pt idx="36" formatCode="0.00%">
                  <c:v>0.7</c:v>
                </c:pt>
                <c:pt idx="37" formatCode="0.00%">
                  <c:v>0.7</c:v>
                </c:pt>
                <c:pt idx="38" formatCode="0.00%">
                  <c:v>0.7</c:v>
                </c:pt>
                <c:pt idx="39" formatCode="0.00%">
                  <c:v>0.7</c:v>
                </c:pt>
                <c:pt idx="40" formatCode="0.00%">
                  <c:v>0.7</c:v>
                </c:pt>
                <c:pt idx="41" formatCode="0.00%">
                  <c:v>0.7</c:v>
                </c:pt>
                <c:pt idx="42" formatCode="0.00%">
                  <c:v>0.7</c:v>
                </c:pt>
                <c:pt idx="43" formatCode="0.00%">
                  <c:v>0.7</c:v>
                </c:pt>
                <c:pt idx="44" formatCode="0.00%">
                  <c:v>0.7</c:v>
                </c:pt>
                <c:pt idx="45" formatCode="0.00%">
                  <c:v>0.7</c:v>
                </c:pt>
                <c:pt idx="46" formatCode="0.00%">
                  <c:v>0.7</c:v>
                </c:pt>
                <c:pt idx="47" formatCode="0.00%">
                  <c:v>0.7</c:v>
                </c:pt>
                <c:pt idx="48" formatCode="0.00%">
                  <c:v>0.7</c:v>
                </c:pt>
                <c:pt idx="49" formatCode="0.00%">
                  <c:v>0.7</c:v>
                </c:pt>
                <c:pt idx="50" formatCode="0.00%">
                  <c:v>0.7</c:v>
                </c:pt>
                <c:pt idx="51" formatCode="0.0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7A-4241-BA23-1163CDD5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Сборно-щитовые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'износ_сборно-щитовые'!$C$5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'износ_сборно-щитовые'!$B$6:$B$128</c:f>
              <c:numCache>
                <c:formatCode>General</c:formatCode>
                <c:ptCount val="12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</c:numCache>
            </c:numRef>
          </c:xVal>
          <c:yVal>
            <c:numRef>
              <c:f>'износ_сборно-щитовые'!$C$6:$C$128</c:f>
              <c:numCache>
                <c:formatCode>0.00%</c:formatCode>
                <c:ptCount val="123"/>
                <c:pt idx="1">
                  <c:v>2.4513485485556607E-2</c:v>
                </c:pt>
                <c:pt idx="2">
                  <c:v>4.7681476832818002E-2</c:v>
                </c:pt>
                <c:pt idx="3">
                  <c:v>6.4968269805689829E-2</c:v>
                </c:pt>
                <c:pt idx="4">
                  <c:v>7.9651954954746626E-2</c:v>
                </c:pt>
                <c:pt idx="5">
                  <c:v>9.2745816758621466E-2</c:v>
                </c:pt>
                <c:pt idx="6">
                  <c:v>0.10473033110696396</c:v>
                </c:pt>
                <c:pt idx="7">
                  <c:v>0.11588017985519594</c:v>
                </c:pt>
                <c:pt idx="8">
                  <c:v>0.12637056665946128</c:v>
                </c:pt>
                <c:pt idx="9">
                  <c:v>0.13632168113343068</c:v>
                </c:pt>
                <c:pt idx="10">
                  <c:v>0.14582038722662935</c:v>
                </c:pt>
                <c:pt idx="11">
                  <c:v>0.15493198007689102</c:v>
                </c:pt>
                <c:pt idx="12">
                  <c:v>0.16370707312106744</c:v>
                </c:pt>
                <c:pt idx="13">
                  <c:v>0.17218588046289285</c:v>
                </c:pt>
                <c:pt idx="14">
                  <c:v>0.18040100889457744</c:v>
                </c:pt>
                <c:pt idx="15">
                  <c:v>0.18837934996726094</c:v>
                </c:pt>
                <c:pt idx="16">
                  <c:v>0.19614340407350417</c:v>
                </c:pt>
                <c:pt idx="17">
                  <c:v>0.20371223257142912</c:v>
                </c:pt>
                <c:pt idx="18">
                  <c:v>0.21110215856899106</c:v>
                </c:pt>
                <c:pt idx="19">
                  <c:v>0.21832729323239264</c:v>
                </c:pt>
                <c:pt idx="20">
                  <c:v>0.22539993810361436</c:v>
                </c:pt>
                <c:pt idx="21">
                  <c:v>0.23233089747198532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21-447D-8BED-C113A1643359}"/>
            </c:ext>
          </c:extLst>
        </c:ser>
        <c:ser>
          <c:idx val="1"/>
          <c:order val="1"/>
          <c:tx>
            <c:strRef>
              <c:f>'износ_сборно-щитовые'!$D$5</c:f>
              <c:strCache>
                <c:ptCount val="1"/>
                <c:pt idx="0">
                  <c:v>СЭЖ_30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'износ_сборно-щитовые'!$B$6:$B$128</c:f>
              <c:numCache>
                <c:formatCode>General</c:formatCode>
                <c:ptCount val="12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</c:numCache>
            </c:numRef>
          </c:xVal>
          <c:yVal>
            <c:numRef>
              <c:f>'износ_сборно-щитовые'!$D$6:$D$128</c:f>
              <c:numCache>
                <c:formatCode>General</c:formatCode>
                <c:ptCount val="123"/>
                <c:pt idx="22" formatCode="0.00%">
                  <c:v>0.27979999999999994</c:v>
                </c:pt>
                <c:pt idx="23" formatCode="0.00%">
                  <c:v>0.32659999999999989</c:v>
                </c:pt>
                <c:pt idx="24" formatCode="0.00%">
                  <c:v>0.37340000000000007</c:v>
                </c:pt>
                <c:pt idx="25" formatCode="0.00%">
                  <c:v>0.42020000000000002</c:v>
                </c:pt>
                <c:pt idx="26" formatCode="0.00%">
                  <c:v>0.46699999999999997</c:v>
                </c:pt>
                <c:pt idx="27" formatCode="0.00%">
                  <c:v>0.51379999999999992</c:v>
                </c:pt>
                <c:pt idx="28" formatCode="0.00%">
                  <c:v>0.5606000000000001</c:v>
                </c:pt>
                <c:pt idx="29" formatCode="0.00%">
                  <c:v>0.60740000000000005</c:v>
                </c:pt>
                <c:pt idx="30" formatCode="0.00%">
                  <c:v>0.6542</c:v>
                </c:pt>
                <c:pt idx="31" formatCode="0.00%">
                  <c:v>0.7</c:v>
                </c:pt>
                <c:pt idx="32" formatCode="0.00%">
                  <c:v>0.7</c:v>
                </c:pt>
                <c:pt idx="33" formatCode="0.00%">
                  <c:v>0.7</c:v>
                </c:pt>
                <c:pt idx="34" formatCode="0.00%">
                  <c:v>0.7</c:v>
                </c:pt>
                <c:pt idx="35" formatCode="0.00%">
                  <c:v>0.7</c:v>
                </c:pt>
                <c:pt idx="36" formatCode="0.00%">
                  <c:v>0.7</c:v>
                </c:pt>
                <c:pt idx="37" formatCode="0.00%">
                  <c:v>0.7</c:v>
                </c:pt>
                <c:pt idx="38" formatCode="0.00%">
                  <c:v>0.7</c:v>
                </c:pt>
                <c:pt idx="39" formatCode="0.00%">
                  <c:v>0.7</c:v>
                </c:pt>
                <c:pt idx="40" formatCode="0.00%">
                  <c:v>0.7</c:v>
                </c:pt>
                <c:pt idx="41" formatCode="0.00%">
                  <c:v>0.7</c:v>
                </c:pt>
                <c:pt idx="42" formatCode="0.00%">
                  <c:v>0.7</c:v>
                </c:pt>
                <c:pt idx="43" formatCode="0.00%">
                  <c:v>0.7</c:v>
                </c:pt>
                <c:pt idx="44" formatCode="0.00%">
                  <c:v>0.7</c:v>
                </c:pt>
                <c:pt idx="45" formatCode="0.00%">
                  <c:v>0.7</c:v>
                </c:pt>
                <c:pt idx="46" formatCode="0.00%">
                  <c:v>0.7</c:v>
                </c:pt>
                <c:pt idx="47" formatCode="0.00%">
                  <c:v>0.7</c:v>
                </c:pt>
                <c:pt idx="48" formatCode="0.00%">
                  <c:v>0.7</c:v>
                </c:pt>
                <c:pt idx="49" formatCode="0.00%">
                  <c:v>0.7</c:v>
                </c:pt>
                <c:pt idx="50" formatCode="0.00%">
                  <c:v>0.7</c:v>
                </c:pt>
                <c:pt idx="51" formatCode="0.0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21-447D-8BED-C113A1643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'Графики_1 (2)'!$B$2</c:f>
              <c:strCache>
                <c:ptCount val="1"/>
                <c:pt idx="0">
                  <c:v>Кирпичные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'Графики_1 (2)'!$B$4:$B$24</c:f>
              <c:numCache>
                <c:formatCode>General</c:formatCode>
                <c:ptCount val="21"/>
                <c:pt idx="0">
                  <c:v>0</c:v>
                </c:pt>
                <c:pt idx="1">
                  <c:v>4.5</c:v>
                </c:pt>
                <c:pt idx="2">
                  <c:v>9</c:v>
                </c:pt>
                <c:pt idx="3">
                  <c:v>13.5</c:v>
                </c:pt>
                <c:pt idx="4">
                  <c:v>18</c:v>
                </c:pt>
                <c:pt idx="5">
                  <c:v>22.5</c:v>
                </c:pt>
                <c:pt idx="6">
                  <c:v>27</c:v>
                </c:pt>
                <c:pt idx="7">
                  <c:v>31.5</c:v>
                </c:pt>
                <c:pt idx="8">
                  <c:v>36</c:v>
                </c:pt>
                <c:pt idx="9">
                  <c:v>40.5</c:v>
                </c:pt>
                <c:pt idx="10">
                  <c:v>45</c:v>
                </c:pt>
                <c:pt idx="11">
                  <c:v>49.5</c:v>
                </c:pt>
                <c:pt idx="12">
                  <c:v>54</c:v>
                </c:pt>
                <c:pt idx="13">
                  <c:v>58.5</c:v>
                </c:pt>
                <c:pt idx="14">
                  <c:v>63</c:v>
                </c:pt>
                <c:pt idx="15">
                  <c:v>67.5</c:v>
                </c:pt>
                <c:pt idx="16">
                  <c:v>72</c:v>
                </c:pt>
                <c:pt idx="17">
                  <c:v>76.5</c:v>
                </c:pt>
                <c:pt idx="18">
                  <c:v>81</c:v>
                </c:pt>
                <c:pt idx="19">
                  <c:v>85.5</c:v>
                </c:pt>
                <c:pt idx="20">
                  <c:v>90</c:v>
                </c:pt>
              </c:numCache>
            </c:numRef>
          </c:cat>
          <c:val>
            <c:numRef>
              <c:f>'Графики_1 (2)'!$C$4:$C$24</c:f>
              <c:numCache>
                <c:formatCode>General</c:formatCode>
                <c:ptCount val="21"/>
                <c:pt idx="0">
                  <c:v>0</c:v>
                </c:pt>
                <c:pt idx="1">
                  <c:v>7.3116104031212825E-2</c:v>
                </c:pt>
                <c:pt idx="2">
                  <c:v>0.10793445270920535</c:v>
                </c:pt>
                <c:pt idx="3">
                  <c:v>0.1403520538322835</c:v>
                </c:pt>
                <c:pt idx="4">
                  <c:v>0.1702996671482562</c:v>
                </c:pt>
                <c:pt idx="5">
                  <c:v>0.19774386015162534</c:v>
                </c:pt>
                <c:pt idx="6">
                  <c:v>0.22268682755414049</c:v>
                </c:pt>
                <c:pt idx="7">
                  <c:v>0.2451642202897954</c:v>
                </c:pt>
                <c:pt idx="8">
                  <c:v>0.26524141737480317</c:v>
                </c:pt>
                <c:pt idx="9">
                  <c:v>0.28300876716264839</c:v>
                </c:pt>
                <c:pt idx="10">
                  <c:v>0.29857632714573079</c:v>
                </c:pt>
                <c:pt idx="11">
                  <c:v>0.3120685650375315</c:v>
                </c:pt>
                <c:pt idx="12">
                  <c:v>0.32361937761392934</c:v>
                </c:pt>
                <c:pt idx="13">
                  <c:v>0.3333676653877457</c:v>
                </c:pt>
                <c:pt idx="14">
                  <c:v>0.34145359130947123</c:v>
                </c:pt>
                <c:pt idx="15">
                  <c:v>0.34801556229783037</c:v>
                </c:pt>
                <c:pt idx="16">
                  <c:v>0.35318790779897358</c:v>
                </c:pt>
                <c:pt idx="17">
                  <c:v>0.3570991886678187</c:v>
                </c:pt>
                <c:pt idx="18">
                  <c:v>0.3598710484222889</c:v>
                </c:pt>
                <c:pt idx="19">
                  <c:v>0.36161751227610334</c:v>
                </c:pt>
                <c:pt idx="20">
                  <c:v>0.36244464245219943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80-4B81-AAC1-3E040219F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573888"/>
        <c:axId val="135575808"/>
      </c:lineChart>
      <c:catAx>
        <c:axId val="13557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Действительный возраст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575808"/>
        <c:crosses val="autoZero"/>
        <c:auto val="1"/>
        <c:lblAlgn val="ctr"/>
        <c:lblOffset val="100"/>
        <c:noMultiLvlLbl val="0"/>
      </c:catAx>
      <c:valAx>
        <c:axId val="13557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  <a:r>
                  <a:rPr lang="ru-RU" baseline="0"/>
                  <a:t> износа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5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'Графики_1 (2)'!$N$2</c:f>
              <c:strCache>
                <c:ptCount val="1"/>
                <c:pt idx="0">
                  <c:v>Мелкие бетонные блоки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'Графики_1 (2)'!$N$4:$N$24</c:f>
              <c:numCache>
                <c:formatCode>General</c:formatCode>
                <c:ptCount val="21"/>
                <c:pt idx="0">
                  <c:v>0</c:v>
                </c:pt>
                <c:pt idx="1">
                  <c:v>2.75</c:v>
                </c:pt>
                <c:pt idx="2">
                  <c:v>5.5</c:v>
                </c:pt>
                <c:pt idx="3">
                  <c:v>8.25</c:v>
                </c:pt>
                <c:pt idx="4">
                  <c:v>11</c:v>
                </c:pt>
                <c:pt idx="5">
                  <c:v>13.75</c:v>
                </c:pt>
                <c:pt idx="6">
                  <c:v>16.5</c:v>
                </c:pt>
                <c:pt idx="7">
                  <c:v>19.25</c:v>
                </c:pt>
                <c:pt idx="8">
                  <c:v>22</c:v>
                </c:pt>
                <c:pt idx="9">
                  <c:v>24.75</c:v>
                </c:pt>
                <c:pt idx="10">
                  <c:v>27.5</c:v>
                </c:pt>
                <c:pt idx="11">
                  <c:v>30.25</c:v>
                </c:pt>
                <c:pt idx="12">
                  <c:v>33</c:v>
                </c:pt>
                <c:pt idx="13">
                  <c:v>35.75</c:v>
                </c:pt>
                <c:pt idx="14">
                  <c:v>38.5</c:v>
                </c:pt>
                <c:pt idx="15">
                  <c:v>41.25</c:v>
                </c:pt>
                <c:pt idx="16">
                  <c:v>44</c:v>
                </c:pt>
                <c:pt idx="17">
                  <c:v>46.75</c:v>
                </c:pt>
                <c:pt idx="18">
                  <c:v>49.5</c:v>
                </c:pt>
                <c:pt idx="19">
                  <c:v>52.25</c:v>
                </c:pt>
                <c:pt idx="20">
                  <c:v>55</c:v>
                </c:pt>
              </c:numCache>
            </c:numRef>
          </c:cat>
          <c:val>
            <c:numRef>
              <c:f>'Графики_1 (2)'!$O$4:$O$24</c:f>
              <c:numCache>
                <c:formatCode>General</c:formatCode>
                <c:ptCount val="21"/>
                <c:pt idx="0">
                  <c:v>0</c:v>
                </c:pt>
                <c:pt idx="1">
                  <c:v>4.2948875369438373E-2</c:v>
                </c:pt>
                <c:pt idx="2">
                  <c:v>6.3094766979800335E-2</c:v>
                </c:pt>
                <c:pt idx="3">
                  <c:v>7.9014424343208364E-2</c:v>
                </c:pt>
                <c:pt idx="4">
                  <c:v>9.2690427537203302E-2</c:v>
                </c:pt>
                <c:pt idx="5">
                  <c:v>0.10490839712459986</c:v>
                </c:pt>
                <c:pt idx="6">
                  <c:v>0.11607746766578461</c:v>
                </c:pt>
                <c:pt idx="7">
                  <c:v>0.12644355526517706</c:v>
                </c:pt>
                <c:pt idx="8">
                  <c:v>0.13616842993936548</c:v>
                </c:pt>
                <c:pt idx="9">
                  <c:v>0.14536537221487306</c:v>
                </c:pt>
                <c:pt idx="10">
                  <c:v>0.15411744344558703</c:v>
                </c:pt>
                <c:pt idx="11">
                  <c:v>0.16248773960144094</c:v>
                </c:pt>
                <c:pt idx="12">
                  <c:v>0.17052555418458118</c:v>
                </c:pt>
                <c:pt idx="13">
                  <c:v>0.17827028646812371</c:v>
                </c:pt>
                <c:pt idx="14">
                  <c:v>0.18575402934137825</c:v>
                </c:pt>
                <c:pt idx="15">
                  <c:v>0.19300334493665114</c:v>
                </c:pt>
                <c:pt idx="16">
                  <c:v>0.2000405198768743</c:v>
                </c:pt>
                <c:pt idx="17">
                  <c:v>0.20688447549054842</c:v>
                </c:pt>
                <c:pt idx="18">
                  <c:v>0.21355144245187468</c:v>
                </c:pt>
                <c:pt idx="19">
                  <c:v>0.22005547045013676</c:v>
                </c:pt>
                <c:pt idx="20">
                  <c:v>0.22640881974388768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7ED-B2C5-A8C9182C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050240"/>
        <c:axId val="145064704"/>
      </c:lineChart>
      <c:catAx>
        <c:axId val="145050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Действительный возраст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064704"/>
        <c:crosses val="autoZero"/>
        <c:auto val="1"/>
        <c:lblAlgn val="ctr"/>
        <c:lblOffset val="100"/>
        <c:noMultiLvlLbl val="0"/>
      </c:catAx>
      <c:valAx>
        <c:axId val="14506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 износа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05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кирпичные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'износ_кирпич (2)'!$B$9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'износ_кирпич (2)'!$A$10:$A$164</c:f>
              <c:numCache>
                <c:formatCode>General</c:formatCode>
                <c:ptCount val="15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  <c:pt idx="100">
                  <c:v>100.5</c:v>
                </c:pt>
                <c:pt idx="101">
                  <c:v>101.5</c:v>
                </c:pt>
                <c:pt idx="102">
                  <c:v>102.5</c:v>
                </c:pt>
                <c:pt idx="103">
                  <c:v>103.5</c:v>
                </c:pt>
                <c:pt idx="104">
                  <c:v>104.5</c:v>
                </c:pt>
                <c:pt idx="105">
                  <c:v>105.5</c:v>
                </c:pt>
                <c:pt idx="106">
                  <c:v>106.5</c:v>
                </c:pt>
                <c:pt idx="107">
                  <c:v>107.5</c:v>
                </c:pt>
                <c:pt idx="108">
                  <c:v>108.5</c:v>
                </c:pt>
                <c:pt idx="109">
                  <c:v>109.5</c:v>
                </c:pt>
                <c:pt idx="110">
                  <c:v>110.5</c:v>
                </c:pt>
                <c:pt idx="111">
                  <c:v>111.5</c:v>
                </c:pt>
                <c:pt idx="112">
                  <c:v>112.5</c:v>
                </c:pt>
                <c:pt idx="113">
                  <c:v>113.5</c:v>
                </c:pt>
                <c:pt idx="114">
                  <c:v>114.5</c:v>
                </c:pt>
                <c:pt idx="115">
                  <c:v>115.5</c:v>
                </c:pt>
                <c:pt idx="116">
                  <c:v>116.5</c:v>
                </c:pt>
                <c:pt idx="117">
                  <c:v>117.5</c:v>
                </c:pt>
                <c:pt idx="118">
                  <c:v>118.5</c:v>
                </c:pt>
                <c:pt idx="119">
                  <c:v>119.5</c:v>
                </c:pt>
                <c:pt idx="120">
                  <c:v>120.5</c:v>
                </c:pt>
                <c:pt idx="121">
                  <c:v>121.5</c:v>
                </c:pt>
                <c:pt idx="122">
                  <c:v>122.5</c:v>
                </c:pt>
                <c:pt idx="123">
                  <c:v>123.5</c:v>
                </c:pt>
                <c:pt idx="124">
                  <c:v>124.5</c:v>
                </c:pt>
                <c:pt idx="125">
                  <c:v>125.5</c:v>
                </c:pt>
                <c:pt idx="126">
                  <c:v>126.5</c:v>
                </c:pt>
                <c:pt idx="127">
                  <c:v>127.5</c:v>
                </c:pt>
                <c:pt idx="128">
                  <c:v>128.5</c:v>
                </c:pt>
                <c:pt idx="129">
                  <c:v>129.5</c:v>
                </c:pt>
                <c:pt idx="130">
                  <c:v>130.5</c:v>
                </c:pt>
                <c:pt idx="131">
                  <c:v>131.5</c:v>
                </c:pt>
                <c:pt idx="132">
                  <c:v>132.5</c:v>
                </c:pt>
                <c:pt idx="133">
                  <c:v>133.5</c:v>
                </c:pt>
                <c:pt idx="134">
                  <c:v>134.5</c:v>
                </c:pt>
                <c:pt idx="135">
                  <c:v>135.5</c:v>
                </c:pt>
                <c:pt idx="136">
                  <c:v>136.5</c:v>
                </c:pt>
                <c:pt idx="137">
                  <c:v>137.5</c:v>
                </c:pt>
                <c:pt idx="138">
                  <c:v>138.5</c:v>
                </c:pt>
                <c:pt idx="139">
                  <c:v>139.5</c:v>
                </c:pt>
                <c:pt idx="140">
                  <c:v>140.5</c:v>
                </c:pt>
                <c:pt idx="141">
                  <c:v>141.5</c:v>
                </c:pt>
                <c:pt idx="142">
                  <c:v>142.5</c:v>
                </c:pt>
                <c:pt idx="143">
                  <c:v>143.5</c:v>
                </c:pt>
                <c:pt idx="144">
                  <c:v>144.5</c:v>
                </c:pt>
                <c:pt idx="145">
                  <c:v>145.5</c:v>
                </c:pt>
                <c:pt idx="146">
                  <c:v>146.5</c:v>
                </c:pt>
                <c:pt idx="147">
                  <c:v>147.5</c:v>
                </c:pt>
                <c:pt idx="148">
                  <c:v>148.5</c:v>
                </c:pt>
                <c:pt idx="149">
                  <c:v>149.5</c:v>
                </c:pt>
                <c:pt idx="150">
                  <c:v>150.5</c:v>
                </c:pt>
                <c:pt idx="151">
                  <c:v>151.5</c:v>
                </c:pt>
                <c:pt idx="152">
                  <c:v>152.5</c:v>
                </c:pt>
                <c:pt idx="153">
                  <c:v>153.5</c:v>
                </c:pt>
                <c:pt idx="154">
                  <c:v>154.5</c:v>
                </c:pt>
              </c:numCache>
            </c:numRef>
          </c:xVal>
          <c:yVal>
            <c:numRef>
              <c:f>'износ_кирпич (2)'!$B$10:$B$99</c:f>
              <c:numCache>
                <c:formatCode>0.00%</c:formatCode>
                <c:ptCount val="90"/>
                <c:pt idx="0">
                  <c:v>4.023358875249438E-2</c:v>
                </c:pt>
                <c:pt idx="1">
                  <c:v>4.861970949309953E-2</c:v>
                </c:pt>
                <c:pt idx="2">
                  <c:v>5.6896476656921643E-2</c:v>
                </c:pt>
                <c:pt idx="3">
                  <c:v>6.5062412102764922E-2</c:v>
                </c:pt>
                <c:pt idx="4">
                  <c:v>7.3116104031212825E-2</c:v>
                </c:pt>
                <c:pt idx="5">
                  <c:v>8.1056210245159133E-2</c:v>
                </c:pt>
                <c:pt idx="6">
                  <c:v>8.8881461184381005E-2</c:v>
                </c:pt>
                <c:pt idx="7">
                  <c:v>9.6590662721186341E-2</c:v>
                </c:pt>
                <c:pt idx="8">
                  <c:v>0.10418269870579386</c:v>
                </c:pt>
                <c:pt idx="9">
                  <c:v>0.1116565332518088</c:v>
                </c:pt>
                <c:pt idx="10">
                  <c:v>0.11901121275392432</c:v>
                </c:pt>
                <c:pt idx="11">
                  <c:v>0.12624586763178372</c:v>
                </c:pt>
                <c:pt idx="12">
                  <c:v>0.13335971379576594</c:v>
                </c:pt>
                <c:pt idx="13">
                  <c:v>0.1403520538322835</c:v>
                </c:pt>
                <c:pt idx="14">
                  <c:v>0.14722227790798736</c:v>
                </c:pt>
                <c:pt idx="15">
                  <c:v>0.1539698643940432</c:v>
                </c:pt>
                <c:pt idx="16">
                  <c:v>0.1605943802133539</c:v>
                </c:pt>
                <c:pt idx="17">
                  <c:v>0.16709548091524346</c:v>
                </c:pt>
                <c:pt idx="18">
                  <c:v>0.1734729104836697</c:v>
                </c:pt>
                <c:pt idx="19">
                  <c:v>0.17972650088648331</c:v>
                </c:pt>
                <c:pt idx="20">
                  <c:v>0.1858561713745914</c:v>
                </c:pt>
                <c:pt idx="21">
                  <c:v>0.19186192754110351</c:v>
                </c:pt>
                <c:pt idx="22">
                  <c:v>0.19774386015162534</c:v>
                </c:pt>
                <c:pt idx="23">
                  <c:v>0.20350214375782594</c:v>
                </c:pt>
                <c:pt idx="24">
                  <c:v>0.2091370351072207</c:v>
                </c:pt>
                <c:pt idx="25">
                  <c:v>0.21464887136279634</c:v>
                </c:pt>
                <c:pt idx="26">
                  <c:v>0.22003806814664659</c:v>
                </c:pt>
                <c:pt idx="27">
                  <c:v>0.22530511742219392</c:v>
                </c:pt>
                <c:pt idx="28">
                  <c:v>0.23045058522985176</c:v>
                </c:pt>
                <c:pt idx="29">
                  <c:v>0.23547510929112403</c:v>
                </c:pt>
                <c:pt idx="30">
                  <c:v>0.24037939649617335</c:v>
                </c:pt>
                <c:pt idx="31">
                  <c:v>0.2451642202897954</c:v>
                </c:pt>
                <c:pt idx="32">
                  <c:v>0.24983041797055108</c:v>
                </c:pt>
                <c:pt idx="33">
                  <c:v>0.25437888791751539</c:v>
                </c:pt>
                <c:pt idx="34">
                  <c:v>0.25881058675872654</c:v>
                </c:pt>
                <c:pt idx="35">
                  <c:v>0.26312652649496493</c:v>
                </c:pt>
                <c:pt idx="36">
                  <c:v>0.26732777159196758</c:v>
                </c:pt>
                <c:pt idx="37">
                  <c:v>0.27141543605360313</c:v>
                </c:pt>
                <c:pt idx="38">
                  <c:v>0.27539068048790066</c:v>
                </c:pt>
                <c:pt idx="39">
                  <c:v>0.27925470917715767</c:v>
                </c:pt>
                <c:pt idx="40">
                  <c:v>0.28300876716264839</c:v>
                </c:pt>
                <c:pt idx="41">
                  <c:v>0.28665413735373318</c:v>
                </c:pt>
                <c:pt idx="42">
                  <c:v>0.2901921376704325</c:v>
                </c:pt>
                <c:pt idx="43">
                  <c:v>0.29362411822778134</c:v>
                </c:pt>
                <c:pt idx="44">
                  <c:v>0.2969514585695423</c:v>
                </c:pt>
                <c:pt idx="45">
                  <c:v>0.30017556495811221</c:v>
                </c:pt>
                <c:pt idx="46">
                  <c:v>0.30329786772673561</c:v>
                </c:pt>
                <c:pt idx="47">
                  <c:v>0.30631981869942893</c:v>
                </c:pt>
                <c:pt idx="48">
                  <c:v>0.30924288868333061</c:v>
                </c:pt>
                <c:pt idx="49">
                  <c:v>0.3120685650375315</c:v>
                </c:pt>
                <c:pt idx="50">
                  <c:v>0.31479834932180506</c:v>
                </c:pt>
                <c:pt idx="51">
                  <c:v>0.31743375502805093</c:v>
                </c:pt>
                <c:pt idx="52">
                  <c:v>0.31997630539669486</c:v>
                </c:pt>
                <c:pt idx="53">
                  <c:v>0.32242753131974966</c:v>
                </c:pt>
                <c:pt idx="54">
                  <c:v>0.32478896933173662</c:v>
                </c:pt>
                <c:pt idx="55">
                  <c:v>0.32706215968919905</c:v>
                </c:pt>
                <c:pt idx="56">
                  <c:v>0.32924864453910591</c:v>
                </c:pt>
                <c:pt idx="57">
                  <c:v>0.33134996617604562</c:v>
                </c:pt>
                <c:pt idx="58">
                  <c:v>0.3333676653877457</c:v>
                </c:pt>
                <c:pt idx="59">
                  <c:v>0.33530327988812403</c:v>
                </c:pt>
                <c:pt idx="60">
                  <c:v>0.33715834283678203</c:v>
                </c:pt>
                <c:pt idx="61">
                  <c:v>0.33893438144358251</c:v>
                </c:pt>
                <c:pt idx="62">
                  <c:v>0.34063291565672144</c:v>
                </c:pt>
                <c:pt idx="63">
                  <c:v>0.34225545693249881</c:v>
                </c:pt>
                <c:pt idx="64">
                  <c:v>0.343803507084812</c:v>
                </c:pt>
                <c:pt idx="65">
                  <c:v>0.34527855721224587</c:v>
                </c:pt>
                <c:pt idx="66">
                  <c:v>0.34668208670050549</c:v>
                </c:pt>
                <c:pt idx="67">
                  <c:v>0.34801556229783037</c:v>
                </c:pt>
                <c:pt idx="68">
                  <c:v>0.3492804372609486</c:v>
                </c:pt>
                <c:pt idx="69">
                  <c:v>0.35047815056906156</c:v>
                </c:pt>
                <c:pt idx="70">
                  <c:v>0.35161012620330528</c:v>
                </c:pt>
                <c:pt idx="71">
                  <c:v>0.35267777248910415</c:v>
                </c:pt>
                <c:pt idx="72">
                  <c:v>0.35368248149881681</c:v>
                </c:pt>
                <c:pt idx="73">
                  <c:v>0.35462562851207324</c:v>
                </c:pt>
                <c:pt idx="74">
                  <c:v>0.35550857153121151</c:v>
                </c:pt>
                <c:pt idx="75">
                  <c:v>0.35633265084924476</c:v>
                </c:pt>
                <c:pt idx="76">
                  <c:v>0.3570991886678187</c:v>
                </c:pt>
                <c:pt idx="77">
                  <c:v>0.35780948876265978</c:v>
                </c:pt>
                <c:pt idx="78">
                  <c:v>0.35846483619405972</c:v>
                </c:pt>
                <c:pt idx="79">
                  <c:v>0.3590664970599966</c:v>
                </c:pt>
                <c:pt idx="80">
                  <c:v>0.35961571828954719</c:v>
                </c:pt>
                <c:pt idx="81">
                  <c:v>0.36011372747431247</c:v>
                </c:pt>
                <c:pt idx="82">
                  <c:v>0.36056173273564029</c:v>
                </c:pt>
                <c:pt idx="83">
                  <c:v>0.36096092262550006</c:v>
                </c:pt>
                <c:pt idx="84">
                  <c:v>0.36131246605893708</c:v>
                </c:pt>
                <c:pt idx="85">
                  <c:v>0.36161751227610334</c:v>
                </c:pt>
                <c:pt idx="86">
                  <c:v>0.3618771908319412</c:v>
                </c:pt>
                <c:pt idx="87">
                  <c:v>0.362092611611666</c:v>
                </c:pt>
                <c:pt idx="88">
                  <c:v>0.36226486487027187</c:v>
                </c:pt>
                <c:pt idx="89">
                  <c:v>0.36239502129436002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51-483F-8A14-764DE32ACB17}"/>
            </c:ext>
          </c:extLst>
        </c:ser>
        <c:ser>
          <c:idx val="1"/>
          <c:order val="1"/>
          <c:tx>
            <c:strRef>
              <c:f>'износ_кирпич (2)'!$C$9</c:f>
              <c:strCache>
                <c:ptCount val="1"/>
                <c:pt idx="0">
                  <c:v>СЭЖ_150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'износ_кирпич (2)'!$A$100:$A$164</c:f>
              <c:numCache>
                <c:formatCode>General</c:formatCode>
                <c:ptCount val="65"/>
                <c:pt idx="0">
                  <c:v>90.5</c:v>
                </c:pt>
                <c:pt idx="1">
                  <c:v>91.5</c:v>
                </c:pt>
                <c:pt idx="2">
                  <c:v>92.5</c:v>
                </c:pt>
                <c:pt idx="3">
                  <c:v>93.5</c:v>
                </c:pt>
                <c:pt idx="4">
                  <c:v>94.5</c:v>
                </c:pt>
                <c:pt idx="5">
                  <c:v>95.5</c:v>
                </c:pt>
                <c:pt idx="6">
                  <c:v>96.5</c:v>
                </c:pt>
                <c:pt idx="7">
                  <c:v>97.5</c:v>
                </c:pt>
                <c:pt idx="8">
                  <c:v>98.5</c:v>
                </c:pt>
                <c:pt idx="9">
                  <c:v>99.5</c:v>
                </c:pt>
                <c:pt idx="10">
                  <c:v>100.5</c:v>
                </c:pt>
                <c:pt idx="11">
                  <c:v>101.5</c:v>
                </c:pt>
                <c:pt idx="12">
                  <c:v>102.5</c:v>
                </c:pt>
                <c:pt idx="13">
                  <c:v>103.5</c:v>
                </c:pt>
                <c:pt idx="14">
                  <c:v>104.5</c:v>
                </c:pt>
                <c:pt idx="15">
                  <c:v>105.5</c:v>
                </c:pt>
                <c:pt idx="16">
                  <c:v>106.5</c:v>
                </c:pt>
                <c:pt idx="17">
                  <c:v>107.5</c:v>
                </c:pt>
                <c:pt idx="18">
                  <c:v>108.5</c:v>
                </c:pt>
                <c:pt idx="19">
                  <c:v>109.5</c:v>
                </c:pt>
                <c:pt idx="20">
                  <c:v>110.5</c:v>
                </c:pt>
                <c:pt idx="21">
                  <c:v>111.5</c:v>
                </c:pt>
                <c:pt idx="22">
                  <c:v>112.5</c:v>
                </c:pt>
                <c:pt idx="23">
                  <c:v>113.5</c:v>
                </c:pt>
                <c:pt idx="24">
                  <c:v>114.5</c:v>
                </c:pt>
                <c:pt idx="25">
                  <c:v>115.5</c:v>
                </c:pt>
                <c:pt idx="26">
                  <c:v>116.5</c:v>
                </c:pt>
                <c:pt idx="27">
                  <c:v>117.5</c:v>
                </c:pt>
                <c:pt idx="28">
                  <c:v>118.5</c:v>
                </c:pt>
                <c:pt idx="29">
                  <c:v>119.5</c:v>
                </c:pt>
                <c:pt idx="30">
                  <c:v>120.5</c:v>
                </c:pt>
                <c:pt idx="31">
                  <c:v>121.5</c:v>
                </c:pt>
                <c:pt idx="32">
                  <c:v>122.5</c:v>
                </c:pt>
                <c:pt idx="33">
                  <c:v>123.5</c:v>
                </c:pt>
                <c:pt idx="34">
                  <c:v>124.5</c:v>
                </c:pt>
                <c:pt idx="35">
                  <c:v>125.5</c:v>
                </c:pt>
                <c:pt idx="36">
                  <c:v>126.5</c:v>
                </c:pt>
                <c:pt idx="37">
                  <c:v>127.5</c:v>
                </c:pt>
                <c:pt idx="38">
                  <c:v>128.5</c:v>
                </c:pt>
                <c:pt idx="39">
                  <c:v>129.5</c:v>
                </c:pt>
                <c:pt idx="40">
                  <c:v>130.5</c:v>
                </c:pt>
                <c:pt idx="41">
                  <c:v>131.5</c:v>
                </c:pt>
                <c:pt idx="42">
                  <c:v>132.5</c:v>
                </c:pt>
                <c:pt idx="43">
                  <c:v>133.5</c:v>
                </c:pt>
                <c:pt idx="44">
                  <c:v>134.5</c:v>
                </c:pt>
                <c:pt idx="45">
                  <c:v>135.5</c:v>
                </c:pt>
                <c:pt idx="46">
                  <c:v>136.5</c:v>
                </c:pt>
                <c:pt idx="47">
                  <c:v>137.5</c:v>
                </c:pt>
                <c:pt idx="48">
                  <c:v>138.5</c:v>
                </c:pt>
                <c:pt idx="49">
                  <c:v>139.5</c:v>
                </c:pt>
                <c:pt idx="50">
                  <c:v>140.5</c:v>
                </c:pt>
                <c:pt idx="51">
                  <c:v>141.5</c:v>
                </c:pt>
                <c:pt idx="52">
                  <c:v>142.5</c:v>
                </c:pt>
                <c:pt idx="53">
                  <c:v>143.5</c:v>
                </c:pt>
                <c:pt idx="54">
                  <c:v>144.5</c:v>
                </c:pt>
                <c:pt idx="55">
                  <c:v>145.5</c:v>
                </c:pt>
                <c:pt idx="56">
                  <c:v>146.5</c:v>
                </c:pt>
                <c:pt idx="57">
                  <c:v>147.5</c:v>
                </c:pt>
                <c:pt idx="58">
                  <c:v>148.5</c:v>
                </c:pt>
                <c:pt idx="59">
                  <c:v>149.5</c:v>
                </c:pt>
                <c:pt idx="60">
                  <c:v>150.5</c:v>
                </c:pt>
                <c:pt idx="61">
                  <c:v>151.5</c:v>
                </c:pt>
                <c:pt idx="62">
                  <c:v>152.5</c:v>
                </c:pt>
                <c:pt idx="63">
                  <c:v>153.5</c:v>
                </c:pt>
                <c:pt idx="64">
                  <c:v>154.5</c:v>
                </c:pt>
              </c:numCache>
            </c:numRef>
          </c:xVal>
          <c:yVal>
            <c:numRef>
              <c:f>'износ_кирпич (2)'!$C$100:$C$164</c:f>
              <c:numCache>
                <c:formatCode>0.00%</c:formatCode>
                <c:ptCount val="6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51-483F-8A14-764DE32AC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939680"/>
        <c:axId val="656940008"/>
      </c:scatterChart>
      <c:valAx>
        <c:axId val="65693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6940008"/>
        <c:crosses val="autoZero"/>
        <c:crossBetween val="midCat"/>
        <c:majorUnit val="10"/>
      </c:valAx>
      <c:valAx>
        <c:axId val="65694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6939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'Графики_1 (2)'!$B$29</c:f>
              <c:strCache>
                <c:ptCount val="1"/>
                <c:pt idx="0">
                  <c:v>Дощатые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'Графики_1 (2)'!$B$31:$B$51</c:f>
              <c:numCache>
                <c:formatCode>General</c:formatCode>
                <c:ptCount val="21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7.2</c:v>
                </c:pt>
                <c:pt idx="4">
                  <c:v>9.6</c:v>
                </c:pt>
                <c:pt idx="5">
                  <c:v>12</c:v>
                </c:pt>
                <c:pt idx="6">
                  <c:v>14.4</c:v>
                </c:pt>
                <c:pt idx="7">
                  <c:v>16.8</c:v>
                </c:pt>
                <c:pt idx="8">
                  <c:v>19.2</c:v>
                </c:pt>
                <c:pt idx="9">
                  <c:v>21.6</c:v>
                </c:pt>
                <c:pt idx="10">
                  <c:v>24</c:v>
                </c:pt>
                <c:pt idx="11">
                  <c:v>26.4</c:v>
                </c:pt>
                <c:pt idx="12">
                  <c:v>28.8</c:v>
                </c:pt>
                <c:pt idx="13">
                  <c:v>31.2</c:v>
                </c:pt>
                <c:pt idx="14">
                  <c:v>33.6</c:v>
                </c:pt>
                <c:pt idx="15">
                  <c:v>36</c:v>
                </c:pt>
                <c:pt idx="16">
                  <c:v>38.4</c:v>
                </c:pt>
                <c:pt idx="17">
                  <c:v>40.799999999999997</c:v>
                </c:pt>
                <c:pt idx="18">
                  <c:v>43.2</c:v>
                </c:pt>
                <c:pt idx="19">
                  <c:v>45.6</c:v>
                </c:pt>
                <c:pt idx="20">
                  <c:v>48</c:v>
                </c:pt>
              </c:numCache>
            </c:numRef>
          </c:cat>
          <c:val>
            <c:numRef>
              <c:f>'Графики_1 (2)'!$C$31:$C$51</c:f>
              <c:numCache>
                <c:formatCode>General</c:formatCode>
                <c:ptCount val="21"/>
                <c:pt idx="0">
                  <c:v>0.16059999999999999</c:v>
                </c:pt>
                <c:pt idx="1">
                  <c:v>0.17668</c:v>
                </c:pt>
                <c:pt idx="2">
                  <c:v>0.19275999999999999</c:v>
                </c:pt>
                <c:pt idx="3">
                  <c:v>0.20884</c:v>
                </c:pt>
                <c:pt idx="4">
                  <c:v>0.22492000000000001</c:v>
                </c:pt>
                <c:pt idx="5">
                  <c:v>0.24099999999999999</c:v>
                </c:pt>
                <c:pt idx="6">
                  <c:v>0.25707999999999998</c:v>
                </c:pt>
                <c:pt idx="7">
                  <c:v>0.27316000000000001</c:v>
                </c:pt>
                <c:pt idx="8">
                  <c:v>0.28924</c:v>
                </c:pt>
                <c:pt idx="9">
                  <c:v>0.30532000000000004</c:v>
                </c:pt>
                <c:pt idx="10">
                  <c:v>0.32140000000000002</c:v>
                </c:pt>
                <c:pt idx="11">
                  <c:v>0.33748</c:v>
                </c:pt>
                <c:pt idx="12">
                  <c:v>0.35355999999999999</c:v>
                </c:pt>
                <c:pt idx="13">
                  <c:v>0.36963999999999997</c:v>
                </c:pt>
                <c:pt idx="14">
                  <c:v>0.38572000000000001</c:v>
                </c:pt>
                <c:pt idx="15">
                  <c:v>0.40179999999999999</c:v>
                </c:pt>
                <c:pt idx="16">
                  <c:v>0.41788000000000003</c:v>
                </c:pt>
                <c:pt idx="17">
                  <c:v>0.43396000000000001</c:v>
                </c:pt>
                <c:pt idx="18">
                  <c:v>0.45004</c:v>
                </c:pt>
                <c:pt idx="19">
                  <c:v>0.46611999999999998</c:v>
                </c:pt>
                <c:pt idx="20">
                  <c:v>0.48219999999999996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0-4BCF-BEEA-543D4708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820544"/>
        <c:axId val="149822464"/>
      </c:lineChart>
      <c:catAx>
        <c:axId val="14982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Действительный возраст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822464"/>
        <c:crosses val="autoZero"/>
        <c:auto val="1"/>
        <c:lblAlgn val="ctr"/>
        <c:lblOffset val="100"/>
        <c:noMultiLvlLbl val="0"/>
      </c:catAx>
      <c:valAx>
        <c:axId val="14982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% износа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8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'Графики_1 (2)'!$N$29</c:f>
              <c:strCache>
                <c:ptCount val="1"/>
                <c:pt idx="0">
                  <c:v>Железобетонные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'Графики_1 (2)'!$N$31:$N$51</c:f>
              <c:numCache>
                <c:formatCode>General</c:formatCode>
                <c:ptCount val="2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</c:numCache>
            </c:numRef>
          </c:cat>
          <c:val>
            <c:numRef>
              <c:f>'Графики_1 (2)'!$O$31:$O$51</c:f>
              <c:numCache>
                <c:formatCode>General</c:formatCode>
                <c:ptCount val="21"/>
                <c:pt idx="0">
                  <c:v>3.0499999999999999E-2</c:v>
                </c:pt>
                <c:pt idx="1">
                  <c:v>4.4999999999999998E-2</c:v>
                </c:pt>
                <c:pt idx="2">
                  <c:v>5.9499999999999997E-2</c:v>
                </c:pt>
                <c:pt idx="3">
                  <c:v>7.3999999999999996E-2</c:v>
                </c:pt>
                <c:pt idx="4">
                  <c:v>8.8499999999999995E-2</c:v>
                </c:pt>
                <c:pt idx="5">
                  <c:v>0.10299999999999999</c:v>
                </c:pt>
                <c:pt idx="6">
                  <c:v>0.11749999999999999</c:v>
                </c:pt>
                <c:pt idx="7">
                  <c:v>0.13200000000000001</c:v>
                </c:pt>
                <c:pt idx="8">
                  <c:v>0.14649999999999999</c:v>
                </c:pt>
                <c:pt idx="9">
                  <c:v>0.161</c:v>
                </c:pt>
                <c:pt idx="10">
                  <c:v>0.17549999999999999</c:v>
                </c:pt>
                <c:pt idx="11">
                  <c:v>0.18999999999999997</c:v>
                </c:pt>
                <c:pt idx="12">
                  <c:v>0.20449999999999999</c:v>
                </c:pt>
                <c:pt idx="13">
                  <c:v>0.219</c:v>
                </c:pt>
                <c:pt idx="14">
                  <c:v>0.23349999999999999</c:v>
                </c:pt>
                <c:pt idx="15">
                  <c:v>0.24799999999999997</c:v>
                </c:pt>
                <c:pt idx="16">
                  <c:v>0.26249999999999996</c:v>
                </c:pt>
                <c:pt idx="17">
                  <c:v>0.27700000000000002</c:v>
                </c:pt>
                <c:pt idx="18">
                  <c:v>0.29149999999999998</c:v>
                </c:pt>
                <c:pt idx="19">
                  <c:v>0.30599999999999994</c:v>
                </c:pt>
                <c:pt idx="20">
                  <c:v>0.32050000000000001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8C-421C-932E-75AAA944B771}"/>
            </c:ext>
          </c:extLst>
        </c:ser>
        <c:ser>
          <c:idx val="1"/>
          <c:order val="1"/>
          <c:tx>
            <c:v>СЭЖ</c:v>
          </c:tx>
          <c:marker>
            <c:symbol val="none"/>
          </c:marker>
          <c:val>
            <c:numRef>
              <c:f>'Графики_1 (2)'!$P$31:$P$51</c:f>
              <c:numCache>
                <c:formatCode>General</c:formatCode>
                <c:ptCount val="2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</c:v>
                </c:pt>
                <c:pt idx="11">
                  <c:v>0.33</c:v>
                </c:pt>
                <c:pt idx="12">
                  <c:v>0.36</c:v>
                </c:pt>
                <c:pt idx="13">
                  <c:v>0.39</c:v>
                </c:pt>
                <c:pt idx="14">
                  <c:v>0.42</c:v>
                </c:pt>
                <c:pt idx="15">
                  <c:v>0.44999999999999996</c:v>
                </c:pt>
                <c:pt idx="16">
                  <c:v>0.48</c:v>
                </c:pt>
                <c:pt idx="17">
                  <c:v>0.51</c:v>
                </c:pt>
                <c:pt idx="18">
                  <c:v>0.54</c:v>
                </c:pt>
                <c:pt idx="19">
                  <c:v>0.56999999999999995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5-4FB9-98E7-1B5C365AE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857408"/>
        <c:axId val="149859328"/>
      </c:lineChart>
      <c:catAx>
        <c:axId val="14985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  Действительный возраст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859328"/>
        <c:crosses val="autoZero"/>
        <c:auto val="1"/>
        <c:lblAlgn val="ctr"/>
        <c:lblOffset val="100"/>
        <c:noMultiLvlLbl val="0"/>
      </c:catAx>
      <c:valAx>
        <c:axId val="14985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% износа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85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'Графики_1 (2)'!$N$29</c:f>
              <c:strCache>
                <c:ptCount val="1"/>
                <c:pt idx="0">
                  <c:v>Железобетонные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'Графики_1 (2)'!$N$31:$N$51</c:f>
              <c:numCache>
                <c:formatCode>General</c:formatCode>
                <c:ptCount val="2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</c:numCache>
            </c:numRef>
          </c:cat>
          <c:val>
            <c:numRef>
              <c:f>'Графики_1 (2)'!$O$31:$O$51</c:f>
              <c:numCache>
                <c:formatCode>General</c:formatCode>
                <c:ptCount val="21"/>
                <c:pt idx="0">
                  <c:v>3.0499999999999999E-2</c:v>
                </c:pt>
                <c:pt idx="1">
                  <c:v>4.4999999999999998E-2</c:v>
                </c:pt>
                <c:pt idx="2">
                  <c:v>5.9499999999999997E-2</c:v>
                </c:pt>
                <c:pt idx="3">
                  <c:v>7.3999999999999996E-2</c:v>
                </c:pt>
                <c:pt idx="4">
                  <c:v>8.8499999999999995E-2</c:v>
                </c:pt>
                <c:pt idx="5">
                  <c:v>0.10299999999999999</c:v>
                </c:pt>
                <c:pt idx="6">
                  <c:v>0.11749999999999999</c:v>
                </c:pt>
                <c:pt idx="7">
                  <c:v>0.13200000000000001</c:v>
                </c:pt>
                <c:pt idx="8">
                  <c:v>0.14649999999999999</c:v>
                </c:pt>
                <c:pt idx="9">
                  <c:v>0.161</c:v>
                </c:pt>
                <c:pt idx="10">
                  <c:v>0.17549999999999999</c:v>
                </c:pt>
                <c:pt idx="11">
                  <c:v>0.18999999999999997</c:v>
                </c:pt>
                <c:pt idx="12">
                  <c:v>0.20449999999999999</c:v>
                </c:pt>
                <c:pt idx="13">
                  <c:v>0.219</c:v>
                </c:pt>
                <c:pt idx="14">
                  <c:v>0.23349999999999999</c:v>
                </c:pt>
                <c:pt idx="15">
                  <c:v>0.24799999999999997</c:v>
                </c:pt>
                <c:pt idx="16">
                  <c:v>0.26249999999999996</c:v>
                </c:pt>
                <c:pt idx="17">
                  <c:v>0.27700000000000002</c:v>
                </c:pt>
                <c:pt idx="18">
                  <c:v>0.29149999999999998</c:v>
                </c:pt>
                <c:pt idx="19">
                  <c:v>0.30599999999999994</c:v>
                </c:pt>
                <c:pt idx="20">
                  <c:v>0.32050000000000001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8C-421C-932E-75AAA944B771}"/>
            </c:ext>
          </c:extLst>
        </c:ser>
        <c:ser>
          <c:idx val="1"/>
          <c:order val="1"/>
          <c:tx>
            <c:v>СЭЖ</c:v>
          </c:tx>
          <c:marker>
            <c:symbol val="none"/>
          </c:marker>
          <c:val>
            <c:numRef>
              <c:f>'Графики_1 (2)'!$P$31:$P$51</c:f>
              <c:numCache>
                <c:formatCode>General</c:formatCode>
                <c:ptCount val="2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</c:v>
                </c:pt>
                <c:pt idx="11">
                  <c:v>0.33</c:v>
                </c:pt>
                <c:pt idx="12">
                  <c:v>0.36</c:v>
                </c:pt>
                <c:pt idx="13">
                  <c:v>0.39</c:v>
                </c:pt>
                <c:pt idx="14">
                  <c:v>0.42</c:v>
                </c:pt>
                <c:pt idx="15">
                  <c:v>0.44999999999999996</c:v>
                </c:pt>
                <c:pt idx="16">
                  <c:v>0.48</c:v>
                </c:pt>
                <c:pt idx="17">
                  <c:v>0.51</c:v>
                </c:pt>
                <c:pt idx="18">
                  <c:v>0.54</c:v>
                </c:pt>
                <c:pt idx="19">
                  <c:v>0.56999999999999995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5-4FB9-98E7-1B5C365AE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857408"/>
        <c:axId val="149859328"/>
      </c:lineChart>
      <c:catAx>
        <c:axId val="14985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  Действительный возраст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859328"/>
        <c:crosses val="autoZero"/>
        <c:auto val="1"/>
        <c:lblAlgn val="ctr"/>
        <c:lblOffset val="100"/>
        <c:noMultiLvlLbl val="0"/>
      </c:catAx>
      <c:valAx>
        <c:axId val="14985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 % износа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985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Монолитные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износ_монолит!$C$6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износ_монолит!$B$7:$B$159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износ_монолит!$C$7:$C$159</c:f>
              <c:numCache>
                <c:formatCode>0.00%</c:formatCode>
                <c:ptCount val="153"/>
                <c:pt idx="1">
                  <c:v>3.3399999999999999E-2</c:v>
                </c:pt>
                <c:pt idx="2">
                  <c:v>3.9199999999999999E-2</c:v>
                </c:pt>
                <c:pt idx="3">
                  <c:v>4.4999999999999998E-2</c:v>
                </c:pt>
                <c:pt idx="4">
                  <c:v>5.0799999999999998E-2</c:v>
                </c:pt>
                <c:pt idx="5">
                  <c:v>5.6599999999999998E-2</c:v>
                </c:pt>
                <c:pt idx="6">
                  <c:v>6.2399999999999997E-2</c:v>
                </c:pt>
                <c:pt idx="7">
                  <c:v>6.8199999999999997E-2</c:v>
                </c:pt>
                <c:pt idx="8">
                  <c:v>7.3999999999999996E-2</c:v>
                </c:pt>
                <c:pt idx="9">
                  <c:v>7.9799999999999996E-2</c:v>
                </c:pt>
                <c:pt idx="10">
                  <c:v>8.5599999999999996E-2</c:v>
                </c:pt>
                <c:pt idx="11">
                  <c:v>9.1399999999999995E-2</c:v>
                </c:pt>
                <c:pt idx="12">
                  <c:v>9.7199999999999995E-2</c:v>
                </c:pt>
                <c:pt idx="13">
                  <c:v>0.10299999999999999</c:v>
                </c:pt>
                <c:pt idx="14">
                  <c:v>0.10879999999999999</c:v>
                </c:pt>
                <c:pt idx="15">
                  <c:v>0.11459999999999999</c:v>
                </c:pt>
                <c:pt idx="16">
                  <c:v>0.12039999999999999</c:v>
                </c:pt>
                <c:pt idx="17">
                  <c:v>0.12619999999999998</c:v>
                </c:pt>
                <c:pt idx="18">
                  <c:v>0.13200000000000001</c:v>
                </c:pt>
                <c:pt idx="19">
                  <c:v>0.13779999999999998</c:v>
                </c:pt>
                <c:pt idx="20">
                  <c:v>0.14360000000000001</c:v>
                </c:pt>
                <c:pt idx="21">
                  <c:v>0.14939999999999998</c:v>
                </c:pt>
                <c:pt idx="22">
                  <c:v>0.1552</c:v>
                </c:pt>
                <c:pt idx="23">
                  <c:v>0.161</c:v>
                </c:pt>
                <c:pt idx="24">
                  <c:v>0.16679999999999998</c:v>
                </c:pt>
                <c:pt idx="25">
                  <c:v>0.1726</c:v>
                </c:pt>
                <c:pt idx="26">
                  <c:v>0.17839999999999998</c:v>
                </c:pt>
                <c:pt idx="27">
                  <c:v>0.1842</c:v>
                </c:pt>
                <c:pt idx="28">
                  <c:v>0.18999999999999997</c:v>
                </c:pt>
                <c:pt idx="29">
                  <c:v>0.1958</c:v>
                </c:pt>
                <c:pt idx="30">
                  <c:v>0.20159999999999997</c:v>
                </c:pt>
                <c:pt idx="31">
                  <c:v>0.2074</c:v>
                </c:pt>
                <c:pt idx="32">
                  <c:v>0.21319999999999997</c:v>
                </c:pt>
                <c:pt idx="33">
                  <c:v>0.219</c:v>
                </c:pt>
                <c:pt idx="34">
                  <c:v>0.22479999999999997</c:v>
                </c:pt>
                <c:pt idx="35">
                  <c:v>0.2306</c:v>
                </c:pt>
                <c:pt idx="36">
                  <c:v>0.23639999999999997</c:v>
                </c:pt>
                <c:pt idx="37">
                  <c:v>0.2422</c:v>
                </c:pt>
                <c:pt idx="38">
                  <c:v>0.24799999999999997</c:v>
                </c:pt>
                <c:pt idx="39">
                  <c:v>0.25380000000000003</c:v>
                </c:pt>
                <c:pt idx="40">
                  <c:v>0.25959999999999994</c:v>
                </c:pt>
                <c:pt idx="41">
                  <c:v>0.26539999999999997</c:v>
                </c:pt>
                <c:pt idx="42">
                  <c:v>0.2712</c:v>
                </c:pt>
                <c:pt idx="43">
                  <c:v>0.27700000000000002</c:v>
                </c:pt>
                <c:pt idx="44">
                  <c:v>0.28279999999999994</c:v>
                </c:pt>
                <c:pt idx="45">
                  <c:v>0.28859999999999997</c:v>
                </c:pt>
                <c:pt idx="46">
                  <c:v>0.2944</c:v>
                </c:pt>
                <c:pt idx="47">
                  <c:v>0.30020000000000002</c:v>
                </c:pt>
                <c:pt idx="48">
                  <c:v>0.30599999999999994</c:v>
                </c:pt>
                <c:pt idx="49">
                  <c:v>0.31179999999999997</c:v>
                </c:pt>
                <c:pt idx="50">
                  <c:v>0.31759999999999999</c:v>
                </c:pt>
                <c:pt idx="51">
                  <c:v>0.32340000000000002</c:v>
                </c:pt>
                <c:pt idx="52">
                  <c:v>0.32919999999999994</c:v>
                </c:pt>
                <c:pt idx="53">
                  <c:v>0.33499999999999996</c:v>
                </c:pt>
                <c:pt idx="54">
                  <c:v>0.34079999999999999</c:v>
                </c:pt>
                <c:pt idx="55">
                  <c:v>0.34660000000000002</c:v>
                </c:pt>
                <c:pt idx="56">
                  <c:v>0.35239999999999994</c:v>
                </c:pt>
                <c:pt idx="57">
                  <c:v>0.35819999999999996</c:v>
                </c:pt>
                <c:pt idx="58">
                  <c:v>0.36399999999999999</c:v>
                </c:pt>
                <c:pt idx="59">
                  <c:v>0.36980000000000002</c:v>
                </c:pt>
                <c:pt idx="60">
                  <c:v>0.37559999999999993</c:v>
                </c:pt>
                <c:pt idx="61">
                  <c:v>0.38139999999999996</c:v>
                </c:pt>
                <c:pt idx="62">
                  <c:v>0.38719999999999999</c:v>
                </c:pt>
                <c:pt idx="63">
                  <c:v>0.39300000000000002</c:v>
                </c:pt>
                <c:pt idx="64">
                  <c:v>0.39879999999999993</c:v>
                </c:pt>
                <c:pt idx="65">
                  <c:v>0.40459999999999996</c:v>
                </c:pt>
                <c:pt idx="66">
                  <c:v>0.41039999999999999</c:v>
                </c:pt>
                <c:pt idx="67">
                  <c:v>0.41620000000000001</c:v>
                </c:pt>
                <c:pt idx="68">
                  <c:v>0.42199999999999993</c:v>
                </c:pt>
                <c:pt idx="69">
                  <c:v>0.42779999999999996</c:v>
                </c:pt>
                <c:pt idx="70">
                  <c:v>0.43359999999999999</c:v>
                </c:pt>
                <c:pt idx="71">
                  <c:v>0.43940000000000001</c:v>
                </c:pt>
                <c:pt idx="72">
                  <c:v>0.44519999999999993</c:v>
                </c:pt>
                <c:pt idx="73">
                  <c:v>0.45099999999999996</c:v>
                </c:pt>
                <c:pt idx="74">
                  <c:v>0.45679999999999998</c:v>
                </c:pt>
                <c:pt idx="75">
                  <c:v>0.46260000000000001</c:v>
                </c:pt>
                <c:pt idx="76">
                  <c:v>0.46839999999999993</c:v>
                </c:pt>
                <c:pt idx="77">
                  <c:v>0.47419999999999995</c:v>
                </c:pt>
                <c:pt idx="78">
                  <c:v>0.48</c:v>
                </c:pt>
                <c:pt idx="79">
                  <c:v>0.48580000000000001</c:v>
                </c:pt>
                <c:pt idx="80">
                  <c:v>0.49159999999999993</c:v>
                </c:pt>
                <c:pt idx="81">
                  <c:v>0.49739999999999995</c:v>
                </c:pt>
                <c:pt idx="82">
                  <c:v>0.50319999999999998</c:v>
                </c:pt>
                <c:pt idx="83">
                  <c:v>0.50900000000000001</c:v>
                </c:pt>
                <c:pt idx="84">
                  <c:v>0.51479999999999992</c:v>
                </c:pt>
                <c:pt idx="85">
                  <c:v>0.52059999999999995</c:v>
                </c:pt>
                <c:pt idx="86">
                  <c:v>0.52639999999999998</c:v>
                </c:pt>
                <c:pt idx="87">
                  <c:v>0.5321999999999999</c:v>
                </c:pt>
                <c:pt idx="88">
                  <c:v>0.53799999999999992</c:v>
                </c:pt>
                <c:pt idx="89">
                  <c:v>0.54379999999999995</c:v>
                </c:pt>
                <c:pt idx="90">
                  <c:v>0.54959999999999998</c:v>
                </c:pt>
                <c:pt idx="91">
                  <c:v>0.55539999999999989</c:v>
                </c:pt>
                <c:pt idx="92">
                  <c:v>0.56119999999999992</c:v>
                </c:pt>
                <c:pt idx="93">
                  <c:v>0.56699999999999995</c:v>
                </c:pt>
                <c:pt idx="94">
                  <c:v>0.57279999999999998</c:v>
                </c:pt>
                <c:pt idx="95">
                  <c:v>0.57859999999999989</c:v>
                </c:pt>
                <c:pt idx="96">
                  <c:v>0.58439999999999992</c:v>
                </c:pt>
                <c:pt idx="97">
                  <c:v>0.59019999999999995</c:v>
                </c:pt>
                <c:pt idx="98">
                  <c:v>0.59599999999999997</c:v>
                </c:pt>
                <c:pt idx="99">
                  <c:v>0.60179999999999989</c:v>
                </c:pt>
                <c:pt idx="100">
                  <c:v>0.60759999999999992</c:v>
                </c:pt>
                <c:pt idx="101">
                  <c:v>0.61339999999999995</c:v>
                </c:pt>
                <c:pt idx="102">
                  <c:v>0.61919999999999997</c:v>
                </c:pt>
                <c:pt idx="103">
                  <c:v>0.62499999999999989</c:v>
                </c:pt>
                <c:pt idx="104">
                  <c:v>0.63079999999999992</c:v>
                </c:pt>
                <c:pt idx="105">
                  <c:v>0.63659999999999994</c:v>
                </c:pt>
                <c:pt idx="106">
                  <c:v>0.64239999999999997</c:v>
                </c:pt>
                <c:pt idx="107">
                  <c:v>0.64819999999999989</c:v>
                </c:pt>
                <c:pt idx="108">
                  <c:v>0.65399999999999991</c:v>
                </c:pt>
                <c:pt idx="109">
                  <c:v>0.65979999999999994</c:v>
                </c:pt>
                <c:pt idx="110">
                  <c:v>0.66559999999999997</c:v>
                </c:pt>
                <c:pt idx="111">
                  <c:v>0.67139999999999989</c:v>
                </c:pt>
                <c:pt idx="112">
                  <c:v>0.67719999999999991</c:v>
                </c:pt>
                <c:pt idx="113">
                  <c:v>0.68299999999999994</c:v>
                </c:pt>
                <c:pt idx="114">
                  <c:v>0.68879999999999997</c:v>
                </c:pt>
                <c:pt idx="115">
                  <c:v>0.69459999999999988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F2-489E-8033-30756C560DEE}"/>
            </c:ext>
          </c:extLst>
        </c:ser>
        <c:ser>
          <c:idx val="1"/>
          <c:order val="1"/>
          <c:tx>
            <c:strRef>
              <c:f>износ_монолит!$D$6</c:f>
              <c:strCache>
                <c:ptCount val="1"/>
                <c:pt idx="0">
                  <c:v>СЭЖ_125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износ_монолит!$B$7:$B$159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износ_монолит!$D$7:$D$159</c:f>
              <c:numCache>
                <c:formatCode>General</c:formatCode>
                <c:ptCount val="153"/>
                <c:pt idx="116" formatCode="0%">
                  <c:v>0.7</c:v>
                </c:pt>
                <c:pt idx="117" formatCode="0%">
                  <c:v>0.7</c:v>
                </c:pt>
                <c:pt idx="118" formatCode="0%">
                  <c:v>0.7</c:v>
                </c:pt>
                <c:pt idx="119" formatCode="0%">
                  <c:v>0.7</c:v>
                </c:pt>
                <c:pt idx="120" formatCode="0%">
                  <c:v>0.7</c:v>
                </c:pt>
                <c:pt idx="121" formatCode="0%">
                  <c:v>0.7</c:v>
                </c:pt>
                <c:pt idx="122" formatCode="0%">
                  <c:v>0.7</c:v>
                </c:pt>
                <c:pt idx="123" formatCode="0%">
                  <c:v>0.7</c:v>
                </c:pt>
                <c:pt idx="124" formatCode="0%">
                  <c:v>0.7</c:v>
                </c:pt>
                <c:pt idx="125" formatCode="0%">
                  <c:v>0.7</c:v>
                </c:pt>
                <c:pt idx="126" formatCode="0%">
                  <c:v>0.7</c:v>
                </c:pt>
                <c:pt idx="127" formatCode="0%">
                  <c:v>0.7</c:v>
                </c:pt>
                <c:pt idx="128" formatCode="0%">
                  <c:v>0.7</c:v>
                </c:pt>
                <c:pt idx="129" formatCode="0%">
                  <c:v>0.7</c:v>
                </c:pt>
                <c:pt idx="130" formatCode="0%">
                  <c:v>0.7</c:v>
                </c:pt>
                <c:pt idx="131" formatCode="0%">
                  <c:v>0.7</c:v>
                </c:pt>
                <c:pt idx="132" formatCode="0%">
                  <c:v>0.7</c:v>
                </c:pt>
                <c:pt idx="133" formatCode="0%">
                  <c:v>0.7</c:v>
                </c:pt>
                <c:pt idx="134" formatCode="0%">
                  <c:v>0.7</c:v>
                </c:pt>
                <c:pt idx="135" formatCode="0%">
                  <c:v>0.7</c:v>
                </c:pt>
                <c:pt idx="136" formatCode="0%">
                  <c:v>0.7</c:v>
                </c:pt>
                <c:pt idx="137" formatCode="0%">
                  <c:v>0.7</c:v>
                </c:pt>
                <c:pt idx="138" formatCode="0%">
                  <c:v>0.7</c:v>
                </c:pt>
                <c:pt idx="139" formatCode="0%">
                  <c:v>0.7</c:v>
                </c:pt>
                <c:pt idx="140" formatCode="0%">
                  <c:v>0.7</c:v>
                </c:pt>
                <c:pt idx="141" formatCode="0%">
                  <c:v>0.7</c:v>
                </c:pt>
                <c:pt idx="142" formatCode="0%">
                  <c:v>0.7</c:v>
                </c:pt>
                <c:pt idx="143" formatCode="0%">
                  <c:v>0.7</c:v>
                </c:pt>
                <c:pt idx="144" formatCode="0%">
                  <c:v>0.7</c:v>
                </c:pt>
                <c:pt idx="145" formatCode="0%">
                  <c:v>0.7</c:v>
                </c:pt>
                <c:pt idx="146" formatCode="0%">
                  <c:v>0.7</c:v>
                </c:pt>
                <c:pt idx="147" formatCode="0%">
                  <c:v>0.7</c:v>
                </c:pt>
                <c:pt idx="148" formatCode="0%">
                  <c:v>0.7</c:v>
                </c:pt>
                <c:pt idx="149" formatCode="0%">
                  <c:v>0.7</c:v>
                </c:pt>
                <c:pt idx="150" formatCode="0%">
                  <c:v>0.7</c:v>
                </c:pt>
                <c:pt idx="151" formatCode="0%">
                  <c:v>0.7</c:v>
                </c:pt>
                <c:pt idx="152" formatCode="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F2-489E-8033-30756C560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Каркасно-панельные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4338150420813532E-2"/>
          <c:y val="0.16711365493074937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'износ_каркас-панель'!$B$11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'износ_каркас-панель'!$A$12:$A$164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'износ_каркас-панель'!$B$12:$B$164</c:f>
              <c:numCache>
                <c:formatCode>0.00%</c:formatCode>
                <c:ptCount val="153"/>
                <c:pt idx="1">
                  <c:v>4.8317282779562237E-2</c:v>
                </c:pt>
                <c:pt idx="2">
                  <c:v>5.0286106202204438E-2</c:v>
                </c:pt>
                <c:pt idx="3">
                  <c:v>5.3961012055461929E-2</c:v>
                </c:pt>
                <c:pt idx="4">
                  <c:v>5.8590498200349853E-2</c:v>
                </c:pt>
                <c:pt idx="5">
                  <c:v>6.38503081826515E-2</c:v>
                </c:pt>
                <c:pt idx="6">
                  <c:v>6.9552501020121116E-2</c:v>
                </c:pt>
                <c:pt idx="7">
                  <c:v>7.5572727118702263E-2</c:v>
                </c:pt>
                <c:pt idx="8">
                  <c:v>8.1822152627081354E-2</c:v>
                </c:pt>
                <c:pt idx="9">
                  <c:v>8.823407178163481E-2</c:v>
                </c:pt>
                <c:pt idx="10">
                  <c:v>9.4756628725626402E-2</c:v>
                </c:pt>
                <c:pt idx="11">
                  <c:v>0.10134848490548742</c:v>
                </c:pt>
                <c:pt idx="12">
                  <c:v>0.10797606122644915</c:v>
                </c:pt>
                <c:pt idx="13">
                  <c:v>0.11461168950072059</c:v>
                </c:pt>
                <c:pt idx="14">
                  <c:v>0.12123232134012821</c:v>
                </c:pt>
                <c:pt idx="15">
                  <c:v>0.12781859560866432</c:v>
                </c:pt>
                <c:pt idx="16">
                  <c:v>0.13435414579066424</c:v>
                </c:pt>
                <c:pt idx="17">
                  <c:v>0.14082507327953192</c:v>
                </c:pt>
                <c:pt idx="18">
                  <c:v>0.14721953868111612</c:v>
                </c:pt>
                <c:pt idx="19">
                  <c:v>0.15352743911168673</c:v>
                </c:pt>
                <c:pt idx="20">
                  <c:v>0.15974014949079737</c:v>
                </c:pt>
                <c:pt idx="21">
                  <c:v>0.16585031234601316</c:v>
                </c:pt>
                <c:pt idx="22">
                  <c:v>0.17185166499948917</c:v>
                </c:pt>
                <c:pt idx="23">
                  <c:v>0.17773889598358972</c:v>
                </c:pt>
                <c:pt idx="24">
                  <c:v>0.18350752461222697</c:v>
                </c:pt>
                <c:pt idx="25">
                  <c:v>0.18915379911466546</c:v>
                </c:pt>
                <c:pt idx="26">
                  <c:v>0.1946746098100044</c:v>
                </c:pt>
                <c:pt idx="27">
                  <c:v>0.20006741458822819</c:v>
                </c:pt>
                <c:pt idx="28">
                  <c:v>0.20533017455095054</c:v>
                </c:pt>
                <c:pt idx="29">
                  <c:v>0.21046129810840286</c:v>
                </c:pt>
                <c:pt idx="30">
                  <c:v>0.21545959216802468</c:v>
                </c:pt>
                <c:pt idx="31">
                  <c:v>0.22032421931169449</c:v>
                </c:pt>
                <c:pt idx="32">
                  <c:v>0.22505466006279901</c:v>
                </c:pt>
                <c:pt idx="33">
                  <c:v>0.22965067950509244</c:v>
                </c:pt>
                <c:pt idx="34">
                  <c:v>0.2341122976429858</c:v>
                </c:pt>
                <c:pt idx="35">
                  <c:v>0.23843976299514391</c:v>
                </c:pt>
                <c:pt idx="36">
                  <c:v>0.24263352899574636</c:v>
                </c:pt>
                <c:pt idx="37">
                  <c:v>0.24669423284478209</c:v>
                </c:pt>
                <c:pt idx="38">
                  <c:v>0.25062267650355402</c:v>
                </c:pt>
                <c:pt idx="39">
                  <c:v>0.25441980957667593</c:v>
                </c:pt>
                <c:pt idx="40">
                  <c:v>0.25808671385917986</c:v>
                </c:pt>
                <c:pt idx="41">
                  <c:v>0.26162458935844035</c:v>
                </c:pt>
                <c:pt idx="42">
                  <c:v>0.26503474162662399</c:v>
                </c:pt>
                <c:pt idx="43">
                  <c:v>0.26831857026125477</c:v>
                </c:pt>
                <c:pt idx="44">
                  <c:v>0.27147755844996135</c:v>
                </c:pt>
                <c:pt idx="45">
                  <c:v>0.27451326345116339</c:v>
                </c:pt>
                <c:pt idx="46">
                  <c:v>0.27742730791581904</c:v>
                </c:pt>
                <c:pt idx="47">
                  <c:v>0.28022137196680774</c:v>
                </c:pt>
                <c:pt idx="48">
                  <c:v>0.28289718596234115</c:v>
                </c:pt>
                <c:pt idx="49">
                  <c:v>0.28545652387828158</c:v>
                </c:pt>
                <c:pt idx="50">
                  <c:v>0.28790119725158009</c:v>
                </c:pt>
                <c:pt idx="51">
                  <c:v>0.29023304963341201</c:v>
                </c:pt>
                <c:pt idx="52">
                  <c:v>0.2924539515061404</c:v>
                </c:pt>
                <c:pt idx="53">
                  <c:v>0.29456579562308194</c:v>
                </c:pt>
                <c:pt idx="54">
                  <c:v>0.29657049273429958</c:v>
                </c:pt>
                <c:pt idx="55">
                  <c:v>0.29846996766537948</c:v>
                </c:pt>
                <c:pt idx="56">
                  <c:v>0.30026615571943516</c:v>
                </c:pt>
                <c:pt idx="57">
                  <c:v>0.30196099937549847</c:v>
                </c:pt>
                <c:pt idx="58">
                  <c:v>0.30355644525901626</c:v>
                </c:pt>
                <c:pt idx="59">
                  <c:v>0.30505444136247578</c:v>
                </c:pt>
                <c:pt idx="60">
                  <c:v>0.30645693449619765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1B-4CE1-A495-48AB07E7059B}"/>
            </c:ext>
          </c:extLst>
        </c:ser>
        <c:ser>
          <c:idx val="1"/>
          <c:order val="1"/>
          <c:tx>
            <c:strRef>
              <c:f>'износ_каркас-панель'!$C$11</c:f>
              <c:strCache>
                <c:ptCount val="1"/>
                <c:pt idx="0">
                  <c:v>СЭЖ_125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'износ_каркас-панель'!$A$12:$A$164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'износ_каркас-панель'!$C$12:$C$164</c:f>
              <c:numCache>
                <c:formatCode>General</c:formatCode>
                <c:ptCount val="153"/>
                <c:pt idx="61" formatCode="0.00%">
                  <c:v>0.30925000000000002</c:v>
                </c:pt>
                <c:pt idx="62" formatCode="0.00%">
                  <c:v>0.31535000000000002</c:v>
                </c:pt>
                <c:pt idx="63" formatCode="0.00%">
                  <c:v>0.32145000000000001</c:v>
                </c:pt>
                <c:pt idx="64" formatCode="0.00%">
                  <c:v>0.32755000000000001</c:v>
                </c:pt>
                <c:pt idx="65" formatCode="0.00%">
                  <c:v>0.33365</c:v>
                </c:pt>
                <c:pt idx="66" formatCode="0.00%">
                  <c:v>0.33975</c:v>
                </c:pt>
                <c:pt idx="67" formatCode="0.00%">
                  <c:v>0.34584999999999999</c:v>
                </c:pt>
                <c:pt idx="68" formatCode="0.00%">
                  <c:v>0.35194999999999999</c:v>
                </c:pt>
                <c:pt idx="69" formatCode="0.00%">
                  <c:v>0.35804999999999998</c:v>
                </c:pt>
                <c:pt idx="70" formatCode="0.00%">
                  <c:v>0.36415000000000003</c:v>
                </c:pt>
                <c:pt idx="71" formatCode="0.00%">
                  <c:v>0.37025000000000002</c:v>
                </c:pt>
                <c:pt idx="72" formatCode="0.00%">
                  <c:v>0.37635000000000002</c:v>
                </c:pt>
                <c:pt idx="73" formatCode="0.00%">
                  <c:v>0.38245000000000001</c:v>
                </c:pt>
                <c:pt idx="74" formatCode="0.00%">
                  <c:v>0.38855000000000001</c:v>
                </c:pt>
                <c:pt idx="75" formatCode="0.00%">
                  <c:v>0.39465</c:v>
                </c:pt>
                <c:pt idx="76" formatCode="0.00%">
                  <c:v>0.40075</c:v>
                </c:pt>
                <c:pt idx="77" formatCode="0.00%">
                  <c:v>0.40684999999999999</c:v>
                </c:pt>
                <c:pt idx="78" formatCode="0.00%">
                  <c:v>0.41294999999999998</c:v>
                </c:pt>
                <c:pt idx="79" formatCode="0.00%">
                  <c:v>0.41905000000000003</c:v>
                </c:pt>
                <c:pt idx="80" formatCode="0.00%">
                  <c:v>0.42515000000000003</c:v>
                </c:pt>
                <c:pt idx="81" formatCode="0.00%">
                  <c:v>0.43125000000000002</c:v>
                </c:pt>
                <c:pt idx="82" formatCode="0.00%">
                  <c:v>0.43735000000000002</c:v>
                </c:pt>
                <c:pt idx="83" formatCode="0.00%">
                  <c:v>0.44345000000000007</c:v>
                </c:pt>
                <c:pt idx="84" formatCode="0.00%">
                  <c:v>0.44955000000000006</c:v>
                </c:pt>
                <c:pt idx="85" formatCode="0.00%">
                  <c:v>0.45565000000000005</c:v>
                </c:pt>
                <c:pt idx="86" formatCode="0.00%">
                  <c:v>0.46175000000000005</c:v>
                </c:pt>
                <c:pt idx="87" formatCode="0.00%">
                  <c:v>0.46785000000000004</c:v>
                </c:pt>
                <c:pt idx="88" formatCode="0.00%">
                  <c:v>0.47395000000000004</c:v>
                </c:pt>
                <c:pt idx="89" formatCode="0.00%">
                  <c:v>0.48005000000000003</c:v>
                </c:pt>
                <c:pt idx="90" formatCode="0.00%">
                  <c:v>0.48615000000000003</c:v>
                </c:pt>
                <c:pt idx="91" formatCode="0.00%">
                  <c:v>0.49225000000000002</c:v>
                </c:pt>
                <c:pt idx="92" formatCode="0.00%">
                  <c:v>0.49835000000000002</c:v>
                </c:pt>
                <c:pt idx="93" formatCode="0.00%">
                  <c:v>0.50445000000000007</c:v>
                </c:pt>
                <c:pt idx="94" formatCode="0.00%">
                  <c:v>0.51055000000000006</c:v>
                </c:pt>
                <c:pt idx="95" formatCode="0.00%">
                  <c:v>0.51665000000000005</c:v>
                </c:pt>
                <c:pt idx="96" formatCode="0.00%">
                  <c:v>0.52275000000000005</c:v>
                </c:pt>
                <c:pt idx="97" formatCode="0.00%">
                  <c:v>0.52885000000000004</c:v>
                </c:pt>
                <c:pt idx="98" formatCode="0.00%">
                  <c:v>0.53495000000000004</c:v>
                </c:pt>
                <c:pt idx="99" formatCode="0.00%">
                  <c:v>0.54105000000000003</c:v>
                </c:pt>
                <c:pt idx="100" formatCode="0.00%">
                  <c:v>0.54715000000000003</c:v>
                </c:pt>
                <c:pt idx="101" formatCode="0.00%">
                  <c:v>0.55325000000000002</c:v>
                </c:pt>
                <c:pt idx="102" formatCode="0.00%">
                  <c:v>0.55935000000000012</c:v>
                </c:pt>
                <c:pt idx="103" formatCode="0.00%">
                  <c:v>0.56545000000000012</c:v>
                </c:pt>
                <c:pt idx="104" formatCode="0.00%">
                  <c:v>0.57155000000000011</c:v>
                </c:pt>
                <c:pt idx="105" formatCode="0.00%">
                  <c:v>0.57765000000000011</c:v>
                </c:pt>
                <c:pt idx="106" formatCode="0.00%">
                  <c:v>0.5837500000000001</c:v>
                </c:pt>
                <c:pt idx="107" formatCode="0.00%">
                  <c:v>0.5898500000000001</c:v>
                </c:pt>
                <c:pt idx="108" formatCode="0.00%">
                  <c:v>0.59595000000000009</c:v>
                </c:pt>
                <c:pt idx="109" formatCode="0.00%">
                  <c:v>0.60205000000000009</c:v>
                </c:pt>
                <c:pt idx="110" formatCode="0.00%">
                  <c:v>0.60815000000000008</c:v>
                </c:pt>
                <c:pt idx="111" formatCode="0.00%">
                  <c:v>0.61425000000000007</c:v>
                </c:pt>
                <c:pt idx="112" formatCode="0.00%">
                  <c:v>0.62035000000000007</c:v>
                </c:pt>
                <c:pt idx="113" formatCode="0.00%">
                  <c:v>0.62645000000000006</c:v>
                </c:pt>
                <c:pt idx="114" formatCode="0.00%">
                  <c:v>0.63255000000000006</c:v>
                </c:pt>
                <c:pt idx="115" formatCode="0.00%">
                  <c:v>0.63865000000000005</c:v>
                </c:pt>
                <c:pt idx="116" formatCode="0.00%">
                  <c:v>0.64475000000000005</c:v>
                </c:pt>
                <c:pt idx="117" formatCode="0.00%">
                  <c:v>0.65085000000000004</c:v>
                </c:pt>
                <c:pt idx="118" formatCode="0.00%">
                  <c:v>0.65695000000000003</c:v>
                </c:pt>
                <c:pt idx="119" formatCode="0.00%">
                  <c:v>0.66305000000000003</c:v>
                </c:pt>
                <c:pt idx="120" formatCode="0.00%">
                  <c:v>0.66915000000000013</c:v>
                </c:pt>
                <c:pt idx="121" formatCode="0.00%">
                  <c:v>0.67525000000000013</c:v>
                </c:pt>
                <c:pt idx="122" formatCode="0.00%">
                  <c:v>0.68135000000000012</c:v>
                </c:pt>
                <c:pt idx="123" formatCode="0.00%">
                  <c:v>0.68745000000000012</c:v>
                </c:pt>
                <c:pt idx="124" formatCode="0.00%">
                  <c:v>0.69355000000000011</c:v>
                </c:pt>
                <c:pt idx="125" formatCode="0.00%">
                  <c:v>0.69965000000000011</c:v>
                </c:pt>
                <c:pt idx="126" formatCode="0%">
                  <c:v>0.7</c:v>
                </c:pt>
                <c:pt idx="127" formatCode="0%">
                  <c:v>0.7</c:v>
                </c:pt>
                <c:pt idx="128" formatCode="0%">
                  <c:v>0.7</c:v>
                </c:pt>
                <c:pt idx="129" formatCode="0%">
                  <c:v>0.7</c:v>
                </c:pt>
                <c:pt idx="130" formatCode="0%">
                  <c:v>0.7</c:v>
                </c:pt>
                <c:pt idx="131" formatCode="0%">
                  <c:v>0.7</c:v>
                </c:pt>
                <c:pt idx="132" formatCode="0%">
                  <c:v>0.7</c:v>
                </c:pt>
                <c:pt idx="133" formatCode="0%">
                  <c:v>0.7</c:v>
                </c:pt>
                <c:pt idx="134" formatCode="0%">
                  <c:v>0.7</c:v>
                </c:pt>
                <c:pt idx="135" formatCode="0%">
                  <c:v>0.7</c:v>
                </c:pt>
                <c:pt idx="136" formatCode="0%">
                  <c:v>0.7</c:v>
                </c:pt>
                <c:pt idx="137" formatCode="0%">
                  <c:v>0.7</c:v>
                </c:pt>
                <c:pt idx="138" formatCode="0%">
                  <c:v>0.7</c:v>
                </c:pt>
                <c:pt idx="139" formatCode="0%">
                  <c:v>0.7</c:v>
                </c:pt>
                <c:pt idx="140" formatCode="0%">
                  <c:v>0.7</c:v>
                </c:pt>
                <c:pt idx="141" formatCode="0%">
                  <c:v>0.7</c:v>
                </c:pt>
                <c:pt idx="142" formatCode="0%">
                  <c:v>0.7</c:v>
                </c:pt>
                <c:pt idx="143" formatCode="0%">
                  <c:v>0.7</c:v>
                </c:pt>
                <c:pt idx="144" formatCode="0%">
                  <c:v>0.7</c:v>
                </c:pt>
                <c:pt idx="145" formatCode="0%">
                  <c:v>0.7</c:v>
                </c:pt>
                <c:pt idx="146" formatCode="0%">
                  <c:v>0.7</c:v>
                </c:pt>
                <c:pt idx="147" formatCode="0%">
                  <c:v>0.7</c:v>
                </c:pt>
                <c:pt idx="148" formatCode="0%">
                  <c:v>0.7</c:v>
                </c:pt>
                <c:pt idx="149" formatCode="0%">
                  <c:v>0.7</c:v>
                </c:pt>
                <c:pt idx="150" formatCode="0%">
                  <c:v>0.7</c:v>
                </c:pt>
                <c:pt idx="151" formatCode="0%">
                  <c:v>0.7</c:v>
                </c:pt>
                <c:pt idx="152" formatCode="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1B-4CE1-A495-48AB07E70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Крупнопанельные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износ_крупнопанель!$C$5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износ_крупнопанель!$B$6:$B$158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износ_крупнопанель!$C$6:$C$158</c:f>
              <c:numCache>
                <c:formatCode>0.00%</c:formatCode>
                <c:ptCount val="153"/>
                <c:pt idx="1">
                  <c:v>4.3950000000000003E-2</c:v>
                </c:pt>
                <c:pt idx="2">
                  <c:v>4.9850000000000005E-2</c:v>
                </c:pt>
                <c:pt idx="3">
                  <c:v>5.5750000000000001E-2</c:v>
                </c:pt>
                <c:pt idx="4">
                  <c:v>6.1649999999999996E-2</c:v>
                </c:pt>
                <c:pt idx="5">
                  <c:v>6.7549999999999999E-2</c:v>
                </c:pt>
                <c:pt idx="6">
                  <c:v>7.3450000000000001E-2</c:v>
                </c:pt>
                <c:pt idx="7">
                  <c:v>7.9350000000000004E-2</c:v>
                </c:pt>
                <c:pt idx="8">
                  <c:v>8.5249999999999992E-2</c:v>
                </c:pt>
                <c:pt idx="9">
                  <c:v>9.1150000000000009E-2</c:v>
                </c:pt>
                <c:pt idx="10">
                  <c:v>9.7049999999999997E-2</c:v>
                </c:pt>
                <c:pt idx="11">
                  <c:v>0.10295</c:v>
                </c:pt>
                <c:pt idx="12">
                  <c:v>0.10885</c:v>
                </c:pt>
                <c:pt idx="13">
                  <c:v>0.11474999999999999</c:v>
                </c:pt>
                <c:pt idx="14">
                  <c:v>0.12065000000000001</c:v>
                </c:pt>
                <c:pt idx="15">
                  <c:v>0.12655</c:v>
                </c:pt>
                <c:pt idx="16">
                  <c:v>0.13245000000000001</c:v>
                </c:pt>
                <c:pt idx="17">
                  <c:v>0.13835</c:v>
                </c:pt>
                <c:pt idx="18">
                  <c:v>0.14424999999999999</c:v>
                </c:pt>
                <c:pt idx="19">
                  <c:v>0.15015000000000001</c:v>
                </c:pt>
                <c:pt idx="20">
                  <c:v>0.15604999999999999</c:v>
                </c:pt>
                <c:pt idx="21">
                  <c:v>0.16195000000000001</c:v>
                </c:pt>
                <c:pt idx="22">
                  <c:v>0.16785</c:v>
                </c:pt>
                <c:pt idx="23">
                  <c:v>0.17375000000000002</c:v>
                </c:pt>
                <c:pt idx="24">
                  <c:v>0.17965</c:v>
                </c:pt>
                <c:pt idx="25">
                  <c:v>0.18554999999999999</c:v>
                </c:pt>
                <c:pt idx="26">
                  <c:v>0.19145000000000001</c:v>
                </c:pt>
                <c:pt idx="27">
                  <c:v>0.19735</c:v>
                </c:pt>
                <c:pt idx="28">
                  <c:v>0.20325000000000001</c:v>
                </c:pt>
                <c:pt idx="29">
                  <c:v>0.20915</c:v>
                </c:pt>
                <c:pt idx="30">
                  <c:v>0.21504999999999999</c:v>
                </c:pt>
                <c:pt idx="31">
                  <c:v>0.22095000000000001</c:v>
                </c:pt>
                <c:pt idx="32">
                  <c:v>0.22685</c:v>
                </c:pt>
                <c:pt idx="33">
                  <c:v>0.23275000000000001</c:v>
                </c:pt>
                <c:pt idx="34">
                  <c:v>0.23865</c:v>
                </c:pt>
                <c:pt idx="35">
                  <c:v>0.24455000000000002</c:v>
                </c:pt>
                <c:pt idx="36">
                  <c:v>0.25045000000000001</c:v>
                </c:pt>
                <c:pt idx="37">
                  <c:v>0.25634999999999997</c:v>
                </c:pt>
                <c:pt idx="38">
                  <c:v>0.26224999999999998</c:v>
                </c:pt>
                <c:pt idx="39">
                  <c:v>0.26815</c:v>
                </c:pt>
                <c:pt idx="40">
                  <c:v>0.27405000000000002</c:v>
                </c:pt>
                <c:pt idx="41">
                  <c:v>0.27994999999999998</c:v>
                </c:pt>
                <c:pt idx="42">
                  <c:v>0.28584999999999999</c:v>
                </c:pt>
                <c:pt idx="43">
                  <c:v>0.29174999999999995</c:v>
                </c:pt>
                <c:pt idx="44">
                  <c:v>0.29764999999999997</c:v>
                </c:pt>
                <c:pt idx="45">
                  <c:v>0.30354999999999999</c:v>
                </c:pt>
                <c:pt idx="46">
                  <c:v>0.30944999999999995</c:v>
                </c:pt>
                <c:pt idx="47">
                  <c:v>0.31534999999999996</c:v>
                </c:pt>
                <c:pt idx="48">
                  <c:v>0.32124999999999998</c:v>
                </c:pt>
                <c:pt idx="49">
                  <c:v>0.32715</c:v>
                </c:pt>
                <c:pt idx="50">
                  <c:v>0.33304999999999996</c:v>
                </c:pt>
                <c:pt idx="51">
                  <c:v>0.33894999999999997</c:v>
                </c:pt>
                <c:pt idx="52">
                  <c:v>0.34484999999999999</c:v>
                </c:pt>
                <c:pt idx="53">
                  <c:v>0.35074999999999995</c:v>
                </c:pt>
                <c:pt idx="54">
                  <c:v>0.35664999999999997</c:v>
                </c:pt>
                <c:pt idx="55">
                  <c:v>0.36254999999999998</c:v>
                </c:pt>
                <c:pt idx="56">
                  <c:v>0.36845</c:v>
                </c:pt>
                <c:pt idx="57">
                  <c:v>0.37434999999999996</c:v>
                </c:pt>
                <c:pt idx="58">
                  <c:v>0.38024999999999998</c:v>
                </c:pt>
                <c:pt idx="59">
                  <c:v>0.38614999999999999</c:v>
                </c:pt>
                <c:pt idx="60">
                  <c:v>0.39204999999999995</c:v>
                </c:pt>
                <c:pt idx="61">
                  <c:v>0.39794999999999997</c:v>
                </c:pt>
                <c:pt idx="62">
                  <c:v>0.40384999999999999</c:v>
                </c:pt>
                <c:pt idx="63">
                  <c:v>0.40974999999999995</c:v>
                </c:pt>
                <c:pt idx="64">
                  <c:v>0.41564999999999996</c:v>
                </c:pt>
                <c:pt idx="65">
                  <c:v>0.42154999999999998</c:v>
                </c:pt>
                <c:pt idx="66">
                  <c:v>0.42745</c:v>
                </c:pt>
                <c:pt idx="67">
                  <c:v>0.43334999999999996</c:v>
                </c:pt>
                <c:pt idx="68">
                  <c:v>0.43924999999999997</c:v>
                </c:pt>
                <c:pt idx="69">
                  <c:v>0.44514999999999999</c:v>
                </c:pt>
                <c:pt idx="70">
                  <c:v>0.45104999999999995</c:v>
                </c:pt>
                <c:pt idx="71">
                  <c:v>0.45694999999999997</c:v>
                </c:pt>
                <c:pt idx="72">
                  <c:v>0.46284999999999998</c:v>
                </c:pt>
                <c:pt idx="73">
                  <c:v>0.46874999999999994</c:v>
                </c:pt>
                <c:pt idx="74">
                  <c:v>0.47464999999999996</c:v>
                </c:pt>
                <c:pt idx="75">
                  <c:v>0.48054999999999998</c:v>
                </c:pt>
                <c:pt idx="76">
                  <c:v>0.48644999999999999</c:v>
                </c:pt>
                <c:pt idx="77">
                  <c:v>0.49234999999999995</c:v>
                </c:pt>
                <c:pt idx="78">
                  <c:v>0.49824999999999997</c:v>
                </c:pt>
                <c:pt idx="79">
                  <c:v>0.50414999999999999</c:v>
                </c:pt>
                <c:pt idx="80">
                  <c:v>0.51005</c:v>
                </c:pt>
                <c:pt idx="81">
                  <c:v>0.51595000000000002</c:v>
                </c:pt>
                <c:pt idx="82">
                  <c:v>0.52185000000000004</c:v>
                </c:pt>
                <c:pt idx="83">
                  <c:v>0.52775000000000005</c:v>
                </c:pt>
                <c:pt idx="84">
                  <c:v>0.53364999999999996</c:v>
                </c:pt>
                <c:pt idx="85">
                  <c:v>0.53954999999999997</c:v>
                </c:pt>
                <c:pt idx="86">
                  <c:v>0.54544999999999999</c:v>
                </c:pt>
                <c:pt idx="87">
                  <c:v>0.55135000000000001</c:v>
                </c:pt>
                <c:pt idx="88">
                  <c:v>0.55725000000000002</c:v>
                </c:pt>
                <c:pt idx="89">
                  <c:v>0.56315000000000004</c:v>
                </c:pt>
                <c:pt idx="90">
                  <c:v>0.56905000000000006</c:v>
                </c:pt>
                <c:pt idx="91">
                  <c:v>0.57495000000000007</c:v>
                </c:pt>
                <c:pt idx="92">
                  <c:v>0.58084999999999998</c:v>
                </c:pt>
                <c:pt idx="93">
                  <c:v>0.58674999999999999</c:v>
                </c:pt>
                <c:pt idx="94">
                  <c:v>0.59265000000000001</c:v>
                </c:pt>
                <c:pt idx="95">
                  <c:v>0.59855000000000003</c:v>
                </c:pt>
                <c:pt idx="96">
                  <c:v>0.60445000000000004</c:v>
                </c:pt>
                <c:pt idx="97">
                  <c:v>0.61035000000000006</c:v>
                </c:pt>
                <c:pt idx="98">
                  <c:v>0.61625000000000008</c:v>
                </c:pt>
                <c:pt idx="99">
                  <c:v>0.62214999999999998</c:v>
                </c:pt>
                <c:pt idx="100">
                  <c:v>0.62805</c:v>
                </c:pt>
                <c:pt idx="101">
                  <c:v>0.63395000000000001</c:v>
                </c:pt>
                <c:pt idx="102">
                  <c:v>0.63985000000000003</c:v>
                </c:pt>
                <c:pt idx="103">
                  <c:v>0.64575000000000005</c:v>
                </c:pt>
                <c:pt idx="104">
                  <c:v>0.65165000000000006</c:v>
                </c:pt>
                <c:pt idx="105">
                  <c:v>0.65754999999999997</c:v>
                </c:pt>
                <c:pt idx="106">
                  <c:v>0.66344999999999998</c:v>
                </c:pt>
                <c:pt idx="107">
                  <c:v>0.66935</c:v>
                </c:pt>
                <c:pt idx="108">
                  <c:v>0.67525000000000002</c:v>
                </c:pt>
                <c:pt idx="109">
                  <c:v>0.68115000000000003</c:v>
                </c:pt>
                <c:pt idx="110">
                  <c:v>0.68705000000000005</c:v>
                </c:pt>
                <c:pt idx="111">
                  <c:v>0.69295000000000007</c:v>
                </c:pt>
                <c:pt idx="112">
                  <c:v>0.69884999999999997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28-409E-866D-A1B515D9473D}"/>
            </c:ext>
          </c:extLst>
        </c:ser>
        <c:ser>
          <c:idx val="1"/>
          <c:order val="1"/>
          <c:tx>
            <c:strRef>
              <c:f>износ_крупнопанель!$D$5</c:f>
              <c:strCache>
                <c:ptCount val="1"/>
                <c:pt idx="0">
                  <c:v>СЭЖ_125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износ_крупнопанель!$B$6:$B$158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износ_крупнопанель!$D$6:$D$158</c:f>
              <c:numCache>
                <c:formatCode>General</c:formatCode>
                <c:ptCount val="153"/>
                <c:pt idx="113" formatCode="0%">
                  <c:v>0.7</c:v>
                </c:pt>
                <c:pt idx="114" formatCode="0%">
                  <c:v>0.7</c:v>
                </c:pt>
                <c:pt idx="115" formatCode="0%">
                  <c:v>0.7</c:v>
                </c:pt>
                <c:pt idx="116" formatCode="0%">
                  <c:v>0.7</c:v>
                </c:pt>
                <c:pt idx="117" formatCode="0%">
                  <c:v>0.7</c:v>
                </c:pt>
                <c:pt idx="118" formatCode="0%">
                  <c:v>0.7</c:v>
                </c:pt>
                <c:pt idx="119" formatCode="0%">
                  <c:v>0.7</c:v>
                </c:pt>
                <c:pt idx="120" formatCode="0%">
                  <c:v>0.7</c:v>
                </c:pt>
                <c:pt idx="121" formatCode="0%">
                  <c:v>0.7</c:v>
                </c:pt>
                <c:pt idx="122" formatCode="0%">
                  <c:v>0.7</c:v>
                </c:pt>
                <c:pt idx="123" formatCode="0%">
                  <c:v>0.7</c:v>
                </c:pt>
                <c:pt idx="124" formatCode="0%">
                  <c:v>0.7</c:v>
                </c:pt>
                <c:pt idx="125" formatCode="0%">
                  <c:v>0.7</c:v>
                </c:pt>
                <c:pt idx="126" formatCode="0%">
                  <c:v>0.7</c:v>
                </c:pt>
                <c:pt idx="127" formatCode="0%">
                  <c:v>0.7</c:v>
                </c:pt>
                <c:pt idx="128" formatCode="0%">
                  <c:v>0.7</c:v>
                </c:pt>
                <c:pt idx="129" formatCode="0%">
                  <c:v>0.7</c:v>
                </c:pt>
                <c:pt idx="130" formatCode="0%">
                  <c:v>0.7</c:v>
                </c:pt>
                <c:pt idx="131" formatCode="0%">
                  <c:v>0.7</c:v>
                </c:pt>
                <c:pt idx="132" formatCode="0%">
                  <c:v>0.7</c:v>
                </c:pt>
                <c:pt idx="133" formatCode="0%">
                  <c:v>0.7</c:v>
                </c:pt>
                <c:pt idx="134" formatCode="0%">
                  <c:v>0.7</c:v>
                </c:pt>
                <c:pt idx="135" formatCode="0%">
                  <c:v>0.7</c:v>
                </c:pt>
                <c:pt idx="136" formatCode="0%">
                  <c:v>0.7</c:v>
                </c:pt>
                <c:pt idx="137" formatCode="0%">
                  <c:v>0.7</c:v>
                </c:pt>
                <c:pt idx="138" formatCode="0%">
                  <c:v>0.7</c:v>
                </c:pt>
                <c:pt idx="139" formatCode="0%">
                  <c:v>0.7</c:v>
                </c:pt>
                <c:pt idx="140" formatCode="0%">
                  <c:v>0.7</c:v>
                </c:pt>
                <c:pt idx="141" formatCode="0%">
                  <c:v>0.7</c:v>
                </c:pt>
                <c:pt idx="142" formatCode="0%">
                  <c:v>0.7</c:v>
                </c:pt>
                <c:pt idx="143" formatCode="0%">
                  <c:v>0.7</c:v>
                </c:pt>
                <c:pt idx="144" formatCode="0%">
                  <c:v>0.7</c:v>
                </c:pt>
                <c:pt idx="145" formatCode="0%">
                  <c:v>0.7</c:v>
                </c:pt>
                <c:pt idx="146" formatCode="0%">
                  <c:v>0.7</c:v>
                </c:pt>
                <c:pt idx="147" formatCode="0%">
                  <c:v>0.7</c:v>
                </c:pt>
                <c:pt idx="148" formatCode="0%">
                  <c:v>0.7</c:v>
                </c:pt>
                <c:pt idx="149" formatCode="0%">
                  <c:v>0.7</c:v>
                </c:pt>
                <c:pt idx="150" formatCode="0%">
                  <c:v>0.7</c:v>
                </c:pt>
                <c:pt idx="151" formatCode="0%">
                  <c:v>0.7</c:v>
                </c:pt>
                <c:pt idx="152" formatCode="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28-409E-866D-A1B515D94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Железобетонные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износ_железобетон!$C$5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износ_железобетон!$B$6:$B$158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износ_железобетон!$C$6:$C$158</c:f>
              <c:numCache>
                <c:formatCode>0.00%</c:formatCode>
                <c:ptCount val="153"/>
                <c:pt idx="1">
                  <c:v>5.3199999999999997E-2</c:v>
                </c:pt>
                <c:pt idx="2">
                  <c:v>5.9399999999999994E-2</c:v>
                </c:pt>
                <c:pt idx="3">
                  <c:v>6.5599999999999992E-2</c:v>
                </c:pt>
                <c:pt idx="4">
                  <c:v>7.1800000000000003E-2</c:v>
                </c:pt>
                <c:pt idx="5">
                  <c:v>7.8E-2</c:v>
                </c:pt>
                <c:pt idx="6">
                  <c:v>8.4199999999999997E-2</c:v>
                </c:pt>
                <c:pt idx="7">
                  <c:v>9.0399999999999994E-2</c:v>
                </c:pt>
                <c:pt idx="8">
                  <c:v>9.6599999999999991E-2</c:v>
                </c:pt>
                <c:pt idx="9">
                  <c:v>0.1028</c:v>
                </c:pt>
                <c:pt idx="10">
                  <c:v>0.109</c:v>
                </c:pt>
                <c:pt idx="11">
                  <c:v>0.1152</c:v>
                </c:pt>
                <c:pt idx="12">
                  <c:v>0.12140000000000001</c:v>
                </c:pt>
                <c:pt idx="13">
                  <c:v>0.12759999999999999</c:v>
                </c:pt>
                <c:pt idx="14">
                  <c:v>0.1338</c:v>
                </c:pt>
                <c:pt idx="15">
                  <c:v>0.13999999999999999</c:v>
                </c:pt>
                <c:pt idx="16">
                  <c:v>0.1462</c:v>
                </c:pt>
                <c:pt idx="17">
                  <c:v>0.15240000000000001</c:v>
                </c:pt>
                <c:pt idx="18">
                  <c:v>0.15859999999999999</c:v>
                </c:pt>
                <c:pt idx="19">
                  <c:v>0.1648</c:v>
                </c:pt>
                <c:pt idx="20">
                  <c:v>0.17099999999999999</c:v>
                </c:pt>
                <c:pt idx="21">
                  <c:v>0.1772</c:v>
                </c:pt>
                <c:pt idx="22">
                  <c:v>0.18340000000000001</c:v>
                </c:pt>
                <c:pt idx="23">
                  <c:v>0.18959999999999999</c:v>
                </c:pt>
                <c:pt idx="24">
                  <c:v>0.1958</c:v>
                </c:pt>
                <c:pt idx="25">
                  <c:v>0.20200000000000001</c:v>
                </c:pt>
                <c:pt idx="26">
                  <c:v>0.2082</c:v>
                </c:pt>
                <c:pt idx="27">
                  <c:v>0.21440000000000001</c:v>
                </c:pt>
                <c:pt idx="28">
                  <c:v>0.22059999999999999</c:v>
                </c:pt>
                <c:pt idx="29">
                  <c:v>0.2268</c:v>
                </c:pt>
                <c:pt idx="30">
                  <c:v>0.23300000000000001</c:v>
                </c:pt>
                <c:pt idx="31">
                  <c:v>0.2392</c:v>
                </c:pt>
                <c:pt idx="32">
                  <c:v>0.24540000000000001</c:v>
                </c:pt>
                <c:pt idx="33">
                  <c:v>0.25159999999999999</c:v>
                </c:pt>
                <c:pt idx="34">
                  <c:v>0.25779999999999997</c:v>
                </c:pt>
                <c:pt idx="35">
                  <c:v>0.26399999999999996</c:v>
                </c:pt>
                <c:pt idx="36">
                  <c:v>0.2702</c:v>
                </c:pt>
                <c:pt idx="37">
                  <c:v>0.27639999999999998</c:v>
                </c:pt>
                <c:pt idx="38">
                  <c:v>0.28259999999999996</c:v>
                </c:pt>
                <c:pt idx="39">
                  <c:v>0.2888</c:v>
                </c:pt>
                <c:pt idx="40">
                  <c:v>0.29499999999999998</c:v>
                </c:pt>
                <c:pt idx="41">
                  <c:v>0.30119999999999997</c:v>
                </c:pt>
                <c:pt idx="42">
                  <c:v>0.30739999999999995</c:v>
                </c:pt>
                <c:pt idx="43">
                  <c:v>0.31359999999999999</c:v>
                </c:pt>
                <c:pt idx="44">
                  <c:v>0.31979999999999997</c:v>
                </c:pt>
                <c:pt idx="45">
                  <c:v>0.32599999999999996</c:v>
                </c:pt>
                <c:pt idx="46">
                  <c:v>0.3322</c:v>
                </c:pt>
                <c:pt idx="47">
                  <c:v>0.33839999999999998</c:v>
                </c:pt>
                <c:pt idx="48">
                  <c:v>0.34459999999999996</c:v>
                </c:pt>
                <c:pt idx="49">
                  <c:v>0.35079999999999995</c:v>
                </c:pt>
                <c:pt idx="50">
                  <c:v>0.35699999999999998</c:v>
                </c:pt>
                <c:pt idx="51">
                  <c:v>0.36319999999999997</c:v>
                </c:pt>
                <c:pt idx="52">
                  <c:v>0.36939999999999995</c:v>
                </c:pt>
                <c:pt idx="53">
                  <c:v>0.37559999999999999</c:v>
                </c:pt>
                <c:pt idx="54">
                  <c:v>0.38179999999999997</c:v>
                </c:pt>
                <c:pt idx="55">
                  <c:v>0.38799999999999996</c:v>
                </c:pt>
                <c:pt idx="56">
                  <c:v>0.39419999999999994</c:v>
                </c:pt>
                <c:pt idx="57">
                  <c:v>0.40039999999999998</c:v>
                </c:pt>
                <c:pt idx="58">
                  <c:v>0.40659999999999996</c:v>
                </c:pt>
                <c:pt idx="59">
                  <c:v>0.41279999999999994</c:v>
                </c:pt>
                <c:pt idx="60">
                  <c:v>0.41899999999999998</c:v>
                </c:pt>
                <c:pt idx="61">
                  <c:v>0.42519999999999997</c:v>
                </c:pt>
                <c:pt idx="62">
                  <c:v>0.43139999999999995</c:v>
                </c:pt>
                <c:pt idx="63">
                  <c:v>0.43759999999999999</c:v>
                </c:pt>
                <c:pt idx="64">
                  <c:v>0.44379999999999997</c:v>
                </c:pt>
                <c:pt idx="65">
                  <c:v>0.44999999999999996</c:v>
                </c:pt>
                <c:pt idx="66">
                  <c:v>0.45619999999999994</c:v>
                </c:pt>
                <c:pt idx="67">
                  <c:v>0.46239999999999998</c:v>
                </c:pt>
                <c:pt idx="68">
                  <c:v>0.46859999999999996</c:v>
                </c:pt>
                <c:pt idx="69">
                  <c:v>0.47479999999999994</c:v>
                </c:pt>
                <c:pt idx="70">
                  <c:v>0.48099999999999998</c:v>
                </c:pt>
                <c:pt idx="71">
                  <c:v>0.48719999999999997</c:v>
                </c:pt>
                <c:pt idx="72">
                  <c:v>0.49339999999999995</c:v>
                </c:pt>
                <c:pt idx="73">
                  <c:v>0.49959999999999999</c:v>
                </c:pt>
                <c:pt idx="74">
                  <c:v>0.50580000000000003</c:v>
                </c:pt>
                <c:pt idx="75">
                  <c:v>0.51200000000000001</c:v>
                </c:pt>
                <c:pt idx="76">
                  <c:v>0.51819999999999999</c:v>
                </c:pt>
                <c:pt idx="77">
                  <c:v>0.52439999999999998</c:v>
                </c:pt>
                <c:pt idx="78">
                  <c:v>0.53059999999999996</c:v>
                </c:pt>
                <c:pt idx="79">
                  <c:v>0.53679999999999994</c:v>
                </c:pt>
                <c:pt idx="80">
                  <c:v>0.54300000000000004</c:v>
                </c:pt>
                <c:pt idx="81">
                  <c:v>0.54920000000000002</c:v>
                </c:pt>
                <c:pt idx="82">
                  <c:v>0.5554</c:v>
                </c:pt>
                <c:pt idx="83">
                  <c:v>0.56159999999999999</c:v>
                </c:pt>
                <c:pt idx="84">
                  <c:v>0.56779999999999997</c:v>
                </c:pt>
                <c:pt idx="85">
                  <c:v>0.57400000000000007</c:v>
                </c:pt>
                <c:pt idx="86">
                  <c:v>0.58020000000000005</c:v>
                </c:pt>
                <c:pt idx="87">
                  <c:v>0.58640000000000003</c:v>
                </c:pt>
                <c:pt idx="88">
                  <c:v>0.59260000000000002</c:v>
                </c:pt>
                <c:pt idx="89">
                  <c:v>0.5988</c:v>
                </c:pt>
                <c:pt idx="90">
                  <c:v>0.60499999999999998</c:v>
                </c:pt>
                <c:pt idx="91">
                  <c:v>0.61119999999999997</c:v>
                </c:pt>
                <c:pt idx="92">
                  <c:v>0.61740000000000006</c:v>
                </c:pt>
                <c:pt idx="93">
                  <c:v>0.62360000000000004</c:v>
                </c:pt>
                <c:pt idx="94">
                  <c:v>0.62980000000000003</c:v>
                </c:pt>
                <c:pt idx="95">
                  <c:v>0.63600000000000001</c:v>
                </c:pt>
                <c:pt idx="96">
                  <c:v>0.64219999999999999</c:v>
                </c:pt>
                <c:pt idx="97">
                  <c:v>0.64839999999999998</c:v>
                </c:pt>
                <c:pt idx="98">
                  <c:v>0.65459999999999996</c:v>
                </c:pt>
                <c:pt idx="99">
                  <c:v>0.66080000000000005</c:v>
                </c:pt>
                <c:pt idx="100">
                  <c:v>0.66700000000000004</c:v>
                </c:pt>
                <c:pt idx="101">
                  <c:v>0.67320000000000002</c:v>
                </c:pt>
                <c:pt idx="102">
                  <c:v>0.6794</c:v>
                </c:pt>
                <c:pt idx="103">
                  <c:v>0.68559999999999999</c:v>
                </c:pt>
                <c:pt idx="104">
                  <c:v>0.69179999999999997</c:v>
                </c:pt>
                <c:pt idx="105">
                  <c:v>0.69800000000000006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2F-4029-8A19-9CEB6A8FB3DC}"/>
            </c:ext>
          </c:extLst>
        </c:ser>
        <c:ser>
          <c:idx val="1"/>
          <c:order val="1"/>
          <c:tx>
            <c:strRef>
              <c:f>износ_железобетон!$D$5</c:f>
              <c:strCache>
                <c:ptCount val="1"/>
                <c:pt idx="0">
                  <c:v>СЭЖ_125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износ_железобетон!$B$6:$B$158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износ_железобетон!$D$6:$D$158</c:f>
              <c:numCache>
                <c:formatCode>General</c:formatCode>
                <c:ptCount val="153"/>
                <c:pt idx="106" formatCode="0%">
                  <c:v>0.7</c:v>
                </c:pt>
                <c:pt idx="107" formatCode="0%">
                  <c:v>0.7</c:v>
                </c:pt>
                <c:pt idx="108" formatCode="0%">
                  <c:v>0.7</c:v>
                </c:pt>
                <c:pt idx="109" formatCode="0%">
                  <c:v>0.7</c:v>
                </c:pt>
                <c:pt idx="110" formatCode="0%">
                  <c:v>0.7</c:v>
                </c:pt>
                <c:pt idx="111" formatCode="0%">
                  <c:v>0.7</c:v>
                </c:pt>
                <c:pt idx="112" formatCode="0%">
                  <c:v>0.7</c:v>
                </c:pt>
                <c:pt idx="113" formatCode="0%">
                  <c:v>0.7</c:v>
                </c:pt>
                <c:pt idx="114" formatCode="0%">
                  <c:v>0.7</c:v>
                </c:pt>
                <c:pt idx="115" formatCode="0%">
                  <c:v>0.7</c:v>
                </c:pt>
                <c:pt idx="116" formatCode="0%">
                  <c:v>0.7</c:v>
                </c:pt>
                <c:pt idx="117" formatCode="0%">
                  <c:v>0.7</c:v>
                </c:pt>
                <c:pt idx="118" formatCode="0%">
                  <c:v>0.7</c:v>
                </c:pt>
                <c:pt idx="119" formatCode="0%">
                  <c:v>0.7</c:v>
                </c:pt>
                <c:pt idx="120" formatCode="0%">
                  <c:v>0.7</c:v>
                </c:pt>
                <c:pt idx="121" formatCode="0%">
                  <c:v>0.7</c:v>
                </c:pt>
                <c:pt idx="122" formatCode="0%">
                  <c:v>0.7</c:v>
                </c:pt>
                <c:pt idx="123" formatCode="0%">
                  <c:v>0.7</c:v>
                </c:pt>
                <c:pt idx="124" formatCode="0%">
                  <c:v>0.7</c:v>
                </c:pt>
                <c:pt idx="125" formatCode="0%">
                  <c:v>0.7</c:v>
                </c:pt>
                <c:pt idx="126" formatCode="0%">
                  <c:v>0.7</c:v>
                </c:pt>
                <c:pt idx="127" formatCode="0%">
                  <c:v>0.7</c:v>
                </c:pt>
                <c:pt idx="128" formatCode="0%">
                  <c:v>0.7</c:v>
                </c:pt>
                <c:pt idx="129" formatCode="0%">
                  <c:v>0.7</c:v>
                </c:pt>
                <c:pt idx="130" formatCode="0%">
                  <c:v>0.7</c:v>
                </c:pt>
                <c:pt idx="131" formatCode="0%">
                  <c:v>0.7</c:v>
                </c:pt>
                <c:pt idx="132" formatCode="0%">
                  <c:v>0.7</c:v>
                </c:pt>
                <c:pt idx="133" formatCode="0%">
                  <c:v>0.7</c:v>
                </c:pt>
                <c:pt idx="134" formatCode="0%">
                  <c:v>0.7</c:v>
                </c:pt>
                <c:pt idx="135" formatCode="0%">
                  <c:v>0.7</c:v>
                </c:pt>
                <c:pt idx="136" formatCode="0%">
                  <c:v>0.7</c:v>
                </c:pt>
                <c:pt idx="137" formatCode="0%">
                  <c:v>0.7</c:v>
                </c:pt>
                <c:pt idx="138" formatCode="0%">
                  <c:v>0.7</c:v>
                </c:pt>
                <c:pt idx="139" formatCode="0%">
                  <c:v>0.7</c:v>
                </c:pt>
                <c:pt idx="140" formatCode="0%">
                  <c:v>0.7</c:v>
                </c:pt>
                <c:pt idx="141" formatCode="0%">
                  <c:v>0.7</c:v>
                </c:pt>
                <c:pt idx="142" formatCode="0%">
                  <c:v>0.7</c:v>
                </c:pt>
                <c:pt idx="143" formatCode="0%">
                  <c:v>0.7</c:v>
                </c:pt>
                <c:pt idx="144" formatCode="0%">
                  <c:v>0.7</c:v>
                </c:pt>
                <c:pt idx="145" formatCode="0%">
                  <c:v>0.7</c:v>
                </c:pt>
                <c:pt idx="146" formatCode="0%">
                  <c:v>0.7</c:v>
                </c:pt>
                <c:pt idx="147" formatCode="0%">
                  <c:v>0.7</c:v>
                </c:pt>
                <c:pt idx="148" formatCode="0%">
                  <c:v>0.7</c:v>
                </c:pt>
                <c:pt idx="149" formatCode="0%">
                  <c:v>0.7</c:v>
                </c:pt>
                <c:pt idx="150" formatCode="0%">
                  <c:v>0.7</c:v>
                </c:pt>
                <c:pt idx="151" formatCode="0%">
                  <c:v>0.7</c:v>
                </c:pt>
                <c:pt idx="152" formatCode="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2F-4029-8A19-9CEB6A8F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Крупноблочные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износ_крупноблочные!$C$5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износ_крупноблочные!$B$6:$B$158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износ_крупноблочные!$C$6:$C$158</c:f>
              <c:numCache>
                <c:formatCode>0.00%</c:formatCode>
                <c:ptCount val="153"/>
                <c:pt idx="1">
                  <c:v>1.4055404771385279E-2</c:v>
                </c:pt>
                <c:pt idx="2">
                  <c:v>2.9628745581502785E-2</c:v>
                </c:pt>
                <c:pt idx="3">
                  <c:v>4.1908700645418358E-2</c:v>
                </c:pt>
                <c:pt idx="4">
                  <c:v>5.2661825130168247E-2</c:v>
                </c:pt>
                <c:pt idx="5">
                  <c:v>6.2457295183744481E-2</c:v>
                </c:pt>
                <c:pt idx="6">
                  <c:v>7.1571597637103287E-2</c:v>
                </c:pt>
                <c:pt idx="7">
                  <c:v>8.0165610559036315E-2</c:v>
                </c:pt>
                <c:pt idx="8">
                  <c:v>8.8343398804307929E-2</c:v>
                </c:pt>
                <c:pt idx="9">
                  <c:v>9.6177190156014516E-2</c:v>
                </c:pt>
                <c:pt idx="10">
                  <c:v>0.10371971180753484</c:v>
                </c:pt>
                <c:pt idx="11">
                  <c:v>0.11101094874306945</c:v>
                </c:pt>
                <c:pt idx="12">
                  <c:v>0.11808213915273938</c:v>
                </c:pt>
                <c:pt idx="13">
                  <c:v>0.12495827892220761</c:v>
                </c:pt>
                <c:pt idx="14">
                  <c:v>0.13165976638932458</c:v>
                </c:pt>
                <c:pt idx="15">
                  <c:v>0.13820352429799757</c:v>
                </c:pt>
                <c:pt idx="16">
                  <c:v>0.14460378968685861</c:v>
                </c:pt>
                <c:pt idx="17">
                  <c:v>0.15087268504487319</c:v>
                </c:pt>
                <c:pt idx="18">
                  <c:v>0.15702064086512063</c:v>
                </c:pt>
                <c:pt idx="19">
                  <c:v>0.16305671452320478</c:v>
                </c:pt>
                <c:pt idx="20">
                  <c:v>0.16898883513302218</c:v>
                </c:pt>
                <c:pt idx="21">
                  <c:v>0.17482399446809957</c:v>
                </c:pt>
                <c:pt idx="22">
                  <c:v>0.18056839787292897</c:v>
                </c:pt>
                <c:pt idx="23">
                  <c:v>0.18622758501462205</c:v>
                </c:pt>
                <c:pt idx="24">
                  <c:v>0.1918065275709919</c:v>
                </c:pt>
                <c:pt idx="25">
                  <c:v>0.19730970905130971</c:v>
                </c:pt>
                <c:pt idx="26">
                  <c:v>0.20274119061144008</c:v>
                </c:pt>
                <c:pt idx="27">
                  <c:v>0.20810466577206302</c:v>
                </c:pt>
                <c:pt idx="28">
                  <c:v>0.21340350625790411</c:v>
                </c:pt>
                <c:pt idx="29">
                  <c:v>0.21864080066826574</c:v>
                </c:pt>
                <c:pt idx="30">
                  <c:v>0.22381938731140572</c:v>
                </c:pt>
                <c:pt idx="31">
                  <c:v>0.22894188225095061</c:v>
                </c:pt>
                <c:pt idx="32">
                  <c:v>0.23401070339616273</c:v>
                </c:pt>
                <c:pt idx="33">
                  <c:v>0.2390280913016154</c:v>
                </c:pt>
                <c:pt idx="34">
                  <c:v>0.24399612721287822</c:v>
                </c:pt>
                <c:pt idx="35">
                  <c:v>0.24891674879394488</c:v>
                </c:pt>
                <c:pt idx="36">
                  <c:v>0.253791763892595</c:v>
                </c:pt>
                <c:pt idx="37">
                  <c:v>0.25862286263668494</c:v>
                </c:pt>
                <c:pt idx="38">
                  <c:v>0.26341162810380259</c:v>
                </c:pt>
                <c:pt idx="39">
                  <c:v>0.26815954576599649</c:v>
                </c:pt>
                <c:pt idx="40">
                  <c:v>0.27286801187828347</c:v>
                </c:pt>
                <c:pt idx="41">
                  <c:v>0.27753834095273244</c:v>
                </c:pt>
                <c:pt idx="42">
                  <c:v>0.28217177243786234</c:v>
                </c:pt>
                <c:pt idx="43">
                  <c:v>0.28676947670491271</c:v>
                </c:pt>
                <c:pt idx="44">
                  <c:v>0.29133256042748817</c:v>
                </c:pt>
                <c:pt idx="45">
                  <c:v>0.29586207142854709</c:v>
                </c:pt>
                <c:pt idx="46">
                  <c:v>0.30035900305822777</c:v>
                </c:pt>
                <c:pt idx="47">
                  <c:v>0.30482429815721374</c:v>
                </c:pt>
                <c:pt idx="48">
                  <c:v>0.30925885265292369</c:v>
                </c:pt>
                <c:pt idx="49">
                  <c:v>0.31366351882953536</c:v>
                </c:pt>
                <c:pt idx="50">
                  <c:v>0.31803910830752802</c:v>
                </c:pt>
                <c:pt idx="51">
                  <c:v>0.32238639476387754</c:v>
                </c:pt>
                <c:pt idx="52">
                  <c:v>0.3267061164201579</c:v>
                </c:pt>
                <c:pt idx="53">
                  <c:v>0.3309989783224615</c:v>
                </c:pt>
                <c:pt idx="54">
                  <c:v>0.33526565443418288</c:v>
                </c:pt>
                <c:pt idx="55">
                  <c:v>0.33950678956022756</c:v>
                </c:pt>
                <c:pt idx="56">
                  <c:v>0.3437230011190644</c:v>
                </c:pt>
                <c:pt idx="57">
                  <c:v>0.34791488077716948</c:v>
                </c:pt>
                <c:pt idx="58">
                  <c:v>0.35208299595878928</c:v>
                </c:pt>
                <c:pt idx="59">
                  <c:v>0.3562278912425344</c:v>
                </c:pt>
                <c:pt idx="60">
                  <c:v>0.36035008965506932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A3-4454-89C1-190EF328ECAC}"/>
            </c:ext>
          </c:extLst>
        </c:ser>
        <c:ser>
          <c:idx val="1"/>
          <c:order val="1"/>
          <c:tx>
            <c:strRef>
              <c:f>износ_крупноблочные!$D$5</c:f>
              <c:strCache>
                <c:ptCount val="1"/>
                <c:pt idx="0">
                  <c:v>СЭЖ_125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износ_крупноблочные!$B$6:$B$158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</c:numCache>
            </c:numRef>
          </c:xVal>
          <c:yVal>
            <c:numRef>
              <c:f>износ_крупноблочные!$D$6:$D$158</c:f>
              <c:numCache>
                <c:formatCode>General</c:formatCode>
                <c:ptCount val="153"/>
                <c:pt idx="61" formatCode="0.00%">
                  <c:v>0.36880000000000002</c:v>
                </c:pt>
                <c:pt idx="62" formatCode="0.00%">
                  <c:v>0.37459999999999993</c:v>
                </c:pt>
                <c:pt idx="63" formatCode="0.00%">
                  <c:v>0.38039999999999996</c:v>
                </c:pt>
                <c:pt idx="64" formatCode="0.00%">
                  <c:v>0.38619999999999999</c:v>
                </c:pt>
                <c:pt idx="65" formatCode="0.00%">
                  <c:v>0.39200000000000002</c:v>
                </c:pt>
                <c:pt idx="66" formatCode="0.00%">
                  <c:v>0.39779999999999993</c:v>
                </c:pt>
                <c:pt idx="67" formatCode="0.00%">
                  <c:v>0.40359999999999996</c:v>
                </c:pt>
                <c:pt idx="68" formatCode="0.00%">
                  <c:v>0.40939999999999999</c:v>
                </c:pt>
                <c:pt idx="69" formatCode="0.00%">
                  <c:v>0.41520000000000001</c:v>
                </c:pt>
                <c:pt idx="70" formatCode="0.00%">
                  <c:v>0.42099999999999993</c:v>
                </c:pt>
                <c:pt idx="71" formatCode="0.00%">
                  <c:v>0.42679999999999996</c:v>
                </c:pt>
                <c:pt idx="72" formatCode="0.00%">
                  <c:v>0.43259999999999998</c:v>
                </c:pt>
                <c:pt idx="73" formatCode="0.00%">
                  <c:v>0.43840000000000001</c:v>
                </c:pt>
                <c:pt idx="74" formatCode="0.00%">
                  <c:v>0.44419999999999993</c:v>
                </c:pt>
                <c:pt idx="75" formatCode="0.00%">
                  <c:v>0.44999999999999996</c:v>
                </c:pt>
                <c:pt idx="76" formatCode="0.00%">
                  <c:v>0.45579999999999998</c:v>
                </c:pt>
                <c:pt idx="77" formatCode="0.00%">
                  <c:v>0.46160000000000001</c:v>
                </c:pt>
                <c:pt idx="78" formatCode="0.00%">
                  <c:v>0.46739999999999993</c:v>
                </c:pt>
                <c:pt idx="79" formatCode="0.00%">
                  <c:v>0.47319999999999995</c:v>
                </c:pt>
                <c:pt idx="80" formatCode="0.00%">
                  <c:v>0.47899999999999998</c:v>
                </c:pt>
                <c:pt idx="81" formatCode="0.00%">
                  <c:v>0.48480000000000001</c:v>
                </c:pt>
                <c:pt idx="82" formatCode="0.00%">
                  <c:v>0.49059999999999993</c:v>
                </c:pt>
                <c:pt idx="83" formatCode="0.00%">
                  <c:v>0.49639999999999995</c:v>
                </c:pt>
                <c:pt idx="84" formatCode="0.00%">
                  <c:v>0.50219999999999998</c:v>
                </c:pt>
                <c:pt idx="85" formatCode="0.00%">
                  <c:v>0.50800000000000001</c:v>
                </c:pt>
                <c:pt idx="86" formatCode="0.00%">
                  <c:v>0.51379999999999992</c:v>
                </c:pt>
                <c:pt idx="87" formatCode="0.00%">
                  <c:v>0.51959999999999995</c:v>
                </c:pt>
                <c:pt idx="88" formatCode="0.00%">
                  <c:v>0.52539999999999998</c:v>
                </c:pt>
                <c:pt idx="89" formatCode="0.00%">
                  <c:v>0.53120000000000001</c:v>
                </c:pt>
                <c:pt idx="90" formatCode="0.00%">
                  <c:v>0.53700000000000003</c:v>
                </c:pt>
                <c:pt idx="91" formatCode="0.00%">
                  <c:v>0.54279999999999995</c:v>
                </c:pt>
                <c:pt idx="92" formatCode="0.00%">
                  <c:v>0.54859999999999998</c:v>
                </c:pt>
                <c:pt idx="93" formatCode="0.00%">
                  <c:v>0.5544</c:v>
                </c:pt>
                <c:pt idx="94" formatCode="0.00%">
                  <c:v>0.56020000000000003</c:v>
                </c:pt>
                <c:pt idx="95" formatCode="0.00%">
                  <c:v>0.56599999999999995</c:v>
                </c:pt>
                <c:pt idx="96" formatCode="0.00%">
                  <c:v>0.57179999999999997</c:v>
                </c:pt>
                <c:pt idx="97" formatCode="0.00%">
                  <c:v>0.5776</c:v>
                </c:pt>
                <c:pt idx="98" formatCode="0.00%">
                  <c:v>0.58340000000000003</c:v>
                </c:pt>
                <c:pt idx="99" formatCode="0.00%">
                  <c:v>0.58919999999999995</c:v>
                </c:pt>
                <c:pt idx="100" formatCode="0.00%">
                  <c:v>0.59499999999999997</c:v>
                </c:pt>
                <c:pt idx="101" formatCode="0.00%">
                  <c:v>0.6008</c:v>
                </c:pt>
                <c:pt idx="102" formatCode="0.00%">
                  <c:v>0.60660000000000003</c:v>
                </c:pt>
                <c:pt idx="103" formatCode="0.00%">
                  <c:v>0.61239999999999994</c:v>
                </c:pt>
                <c:pt idx="104" formatCode="0.00%">
                  <c:v>0.61819999999999997</c:v>
                </c:pt>
                <c:pt idx="105" formatCode="0.00%">
                  <c:v>0.624</c:v>
                </c:pt>
                <c:pt idx="106" formatCode="0.00%">
                  <c:v>0.62980000000000003</c:v>
                </c:pt>
                <c:pt idx="107" formatCode="0.00%">
                  <c:v>0.63559999999999994</c:v>
                </c:pt>
                <c:pt idx="108" formatCode="0.00%">
                  <c:v>0.64139999999999997</c:v>
                </c:pt>
                <c:pt idx="109" formatCode="0.00%">
                  <c:v>0.6472</c:v>
                </c:pt>
                <c:pt idx="110" formatCode="0.00%">
                  <c:v>0.65300000000000002</c:v>
                </c:pt>
                <c:pt idx="111" formatCode="0.00%">
                  <c:v>0.65879999999999994</c:v>
                </c:pt>
                <c:pt idx="112" formatCode="0.00%">
                  <c:v>0.66459999999999997</c:v>
                </c:pt>
                <c:pt idx="113" formatCode="0.00%">
                  <c:v>0.6704</c:v>
                </c:pt>
                <c:pt idx="114" formatCode="0.00%">
                  <c:v>0.67620000000000002</c:v>
                </c:pt>
                <c:pt idx="115" formatCode="0.00%">
                  <c:v>0.68199999999999994</c:v>
                </c:pt>
                <c:pt idx="116" formatCode="0.00%">
                  <c:v>0.68779999999999997</c:v>
                </c:pt>
                <c:pt idx="117" formatCode="0.00%">
                  <c:v>0.69359999999999999</c:v>
                </c:pt>
                <c:pt idx="118" formatCode="0.00%">
                  <c:v>0.69940000000000002</c:v>
                </c:pt>
                <c:pt idx="119" formatCode="0%">
                  <c:v>0.7</c:v>
                </c:pt>
                <c:pt idx="120" formatCode="0%">
                  <c:v>0.7</c:v>
                </c:pt>
                <c:pt idx="121" formatCode="0%">
                  <c:v>0.7</c:v>
                </c:pt>
                <c:pt idx="122" formatCode="0%">
                  <c:v>0.7</c:v>
                </c:pt>
                <c:pt idx="123" formatCode="0%">
                  <c:v>0.7</c:v>
                </c:pt>
                <c:pt idx="124" formatCode="0%">
                  <c:v>0.7</c:v>
                </c:pt>
                <c:pt idx="125" formatCode="0%">
                  <c:v>0.7</c:v>
                </c:pt>
                <c:pt idx="126" formatCode="0%">
                  <c:v>0.7</c:v>
                </c:pt>
                <c:pt idx="127" formatCode="0%">
                  <c:v>0.7</c:v>
                </c:pt>
                <c:pt idx="128" formatCode="0%">
                  <c:v>0.7</c:v>
                </c:pt>
                <c:pt idx="129" formatCode="0%">
                  <c:v>0.7</c:v>
                </c:pt>
                <c:pt idx="130" formatCode="0%">
                  <c:v>0.7</c:v>
                </c:pt>
                <c:pt idx="131" formatCode="0%">
                  <c:v>0.7</c:v>
                </c:pt>
                <c:pt idx="132" formatCode="0%">
                  <c:v>0.7</c:v>
                </c:pt>
                <c:pt idx="133" formatCode="0%">
                  <c:v>0.7</c:v>
                </c:pt>
                <c:pt idx="134" formatCode="0%">
                  <c:v>0.7</c:v>
                </c:pt>
                <c:pt idx="135" formatCode="0%">
                  <c:v>0.7</c:v>
                </c:pt>
                <c:pt idx="136" formatCode="0%">
                  <c:v>0.7</c:v>
                </c:pt>
                <c:pt idx="137" formatCode="0%">
                  <c:v>0.7</c:v>
                </c:pt>
                <c:pt idx="138" formatCode="0%">
                  <c:v>0.7</c:v>
                </c:pt>
                <c:pt idx="139" formatCode="0%">
                  <c:v>0.7</c:v>
                </c:pt>
                <c:pt idx="140" formatCode="0%">
                  <c:v>0.7</c:v>
                </c:pt>
                <c:pt idx="141" formatCode="0%">
                  <c:v>0.7</c:v>
                </c:pt>
                <c:pt idx="142" formatCode="0%">
                  <c:v>0.7</c:v>
                </c:pt>
                <c:pt idx="143" formatCode="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A3-4454-89C1-190EF328E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Из мелких бетонных блоков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185217965763628E-2"/>
          <c:y val="0.15460826793169108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'износ_мелкие бетон блоки'!$C$5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'износ_мелкие бетон блоки'!$B$6:$B$132</c:f>
              <c:numCache>
                <c:formatCode>General</c:formatCode>
                <c:ptCount val="127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</c:numCache>
            </c:numRef>
          </c:xVal>
          <c:yVal>
            <c:numRef>
              <c:f>'износ_мелкие бетон блоки'!$C$6:$C$132</c:f>
              <c:numCache>
                <c:formatCode>0.00%</c:formatCode>
                <c:ptCount val="127"/>
                <c:pt idx="1">
                  <c:v>1.6677253866205975E-2</c:v>
                </c:pt>
                <c:pt idx="2">
                  <c:v>3.068167914826225E-2</c:v>
                </c:pt>
                <c:pt idx="3">
                  <c:v>4.0736432712011744E-2</c:v>
                </c:pt>
                <c:pt idx="4">
                  <c:v>4.90986376887423E-2</c:v>
                </c:pt>
                <c:pt idx="5">
                  <c:v>5.6446069773180743E-2</c:v>
                </c:pt>
                <c:pt idx="6">
                  <c:v>6.3094766979800335E-2</c:v>
                </c:pt>
                <c:pt idx="7">
                  <c:v>6.922320546595119E-2</c:v>
                </c:pt>
                <c:pt idx="8">
                  <c:v>7.4944122584077372E-2</c:v>
                </c:pt>
                <c:pt idx="9">
                  <c:v>8.0334232015488088E-2</c:v>
                </c:pt>
                <c:pt idx="10">
                  <c:v>8.5448592396805023E-2</c:v>
                </c:pt>
                <c:pt idx="11">
                  <c:v>9.0328339441742622E-2</c:v>
                </c:pt>
                <c:pt idx="12">
                  <c:v>9.500518674985492E-2</c:v>
                </c:pt>
                <c:pt idx="13">
                  <c:v>9.9504208751232601E-2</c:v>
                </c:pt>
                <c:pt idx="14">
                  <c:v>0.10384564604311251</c:v>
                </c:pt>
                <c:pt idx="15">
                  <c:v>0.10804612325333041</c:v>
                </c:pt>
                <c:pt idx="16">
                  <c:v>0.11211949776296952</c:v>
                </c:pt>
                <c:pt idx="17">
                  <c:v>0.11607746766578461</c:v>
                </c:pt>
                <c:pt idx="18">
                  <c:v>0.11993001764587949</c:v>
                </c:pt>
                <c:pt idx="19">
                  <c:v>0.12368575273115871</c:v>
                </c:pt>
                <c:pt idx="20">
                  <c:v>0.12735215262413735</c:v>
                </c:pt>
                <c:pt idx="21">
                  <c:v>0.13093576859290096</c:v>
                </c:pt>
                <c:pt idx="22">
                  <c:v>0.13444237804944995</c:v>
                </c:pt>
                <c:pt idx="23">
                  <c:v>0.13787710744345741</c:v>
                </c:pt>
                <c:pt idx="24">
                  <c:v>0.14124453107824714</c:v>
                </c:pt>
                <c:pt idx="25">
                  <c:v>0.14454875138497891</c:v>
                </c:pt>
                <c:pt idx="26">
                  <c:v>0.147793464745164</c:v>
                </c:pt>
                <c:pt idx="27">
                  <c:v>0.15098201592507565</c:v>
                </c:pt>
                <c:pt idx="28">
                  <c:v>0.15411744344558703</c:v>
                </c:pt>
                <c:pt idx="29">
                  <c:v>0.15720251767000554</c:v>
                </c:pt>
                <c:pt idx="30">
                  <c:v>0.16023977299194864</c:v>
                </c:pt>
                <c:pt idx="31">
                  <c:v>0.16323153520524986</c:v>
                </c:pt>
                <c:pt idx="32">
                  <c:v>0.16617994491064014</c:v>
                </c:pt>
                <c:pt idx="33">
                  <c:v>0.16908697764010258</c:v>
                </c:pt>
                <c:pt idx="34">
                  <c:v>0.17195446124555375</c:v>
                </c:pt>
                <c:pt idx="35">
                  <c:v>0.17478409099392817</c:v>
                </c:pt>
                <c:pt idx="36">
                  <c:v>0.17757744272861359</c:v>
                </c:pt>
                <c:pt idx="37">
                  <c:v>0.18033598439218804</c:v>
                </c:pt>
                <c:pt idx="38">
                  <c:v>0.1830610861536022</c:v>
                </c:pt>
                <c:pt idx="39">
                  <c:v>0.18575402934137825</c:v>
                </c:pt>
                <c:pt idx="40">
                  <c:v>0.18841601435082123</c:v>
                </c:pt>
                <c:pt idx="41">
                  <c:v>0.19104816766596536</c:v>
                </c:pt>
                <c:pt idx="42">
                  <c:v>0.19365154811468732</c:v>
                </c:pt>
                <c:pt idx="43">
                  <c:v>0.19622715245711861</c:v>
                </c:pt>
                <c:pt idx="44">
                  <c:v>0.19877592039236858</c:v>
                </c:pt>
                <c:pt idx="45">
                  <c:v>0.20129873905603607</c:v>
                </c:pt>
                <c:pt idx="46">
                  <c:v>0.20379644707053396</c:v>
                </c:pt>
                <c:pt idx="47">
                  <c:v>0.20626983820150549</c:v>
                </c:pt>
                <c:pt idx="48">
                  <c:v>0.20871966466625799</c:v>
                </c:pt>
                <c:pt idx="49">
                  <c:v>0.21114664013393256</c:v>
                </c:pt>
                <c:pt idx="50">
                  <c:v>0.21355144245187468</c:v>
                </c:pt>
                <c:pt idx="51">
                  <c:v>0.21593471612819956</c:v>
                </c:pt>
                <c:pt idx="52">
                  <c:v>0.21829707459673409</c:v>
                </c:pt>
                <c:pt idx="53">
                  <c:v>0.22063910228725298</c:v>
                </c:pt>
                <c:pt idx="54">
                  <c:v>0.22296135652112417</c:v>
                </c:pt>
                <c:pt idx="55">
                  <c:v>0.22526436925006624</c:v>
                </c:pt>
                <c:pt idx="56">
                  <c:v>0.22754864865363103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69-4795-8AE1-4F55C53C0077}"/>
            </c:ext>
          </c:extLst>
        </c:ser>
        <c:ser>
          <c:idx val="1"/>
          <c:order val="1"/>
          <c:tx>
            <c:strRef>
              <c:f>'износ_мелкие бетон блоки'!$D$5</c:f>
              <c:strCache>
                <c:ptCount val="1"/>
                <c:pt idx="0">
                  <c:v>СЭЖ_100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'износ_мелкие бетон блоки'!$B$6:$B$132</c:f>
              <c:numCache>
                <c:formatCode>General</c:formatCode>
                <c:ptCount val="127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</c:numCache>
            </c:numRef>
          </c:xVal>
          <c:yVal>
            <c:numRef>
              <c:f>'износ_мелкие бетон блоки'!$D$6:$D$132</c:f>
              <c:numCache>
                <c:formatCode>General</c:formatCode>
                <c:ptCount val="127"/>
                <c:pt idx="57" formatCode="0.00%">
                  <c:v>0.23815000000000003</c:v>
                </c:pt>
                <c:pt idx="58" formatCode="0.00%">
                  <c:v>0.24864999999999998</c:v>
                </c:pt>
                <c:pt idx="59" formatCode="0.00%">
                  <c:v>0.25915000000000005</c:v>
                </c:pt>
                <c:pt idx="60" formatCode="0.00%">
                  <c:v>0.26965</c:v>
                </c:pt>
                <c:pt idx="61" formatCode="0.00%">
                  <c:v>0.28015000000000007</c:v>
                </c:pt>
                <c:pt idx="62" formatCode="0.00%">
                  <c:v>0.29065000000000002</c:v>
                </c:pt>
                <c:pt idx="63" formatCode="0.00%">
                  <c:v>0.30114999999999997</c:v>
                </c:pt>
                <c:pt idx="64" formatCode="0.00%">
                  <c:v>0.31165000000000004</c:v>
                </c:pt>
                <c:pt idx="65" formatCode="0.00%">
                  <c:v>0.32214999999999999</c:v>
                </c:pt>
                <c:pt idx="66" formatCode="0.00%">
                  <c:v>0.33265000000000006</c:v>
                </c:pt>
                <c:pt idx="67" formatCode="0.00%">
                  <c:v>0.34315000000000001</c:v>
                </c:pt>
                <c:pt idx="68" formatCode="0.00%">
                  <c:v>0.35364999999999996</c:v>
                </c:pt>
                <c:pt idx="69" formatCode="0.00%">
                  <c:v>0.36415000000000003</c:v>
                </c:pt>
                <c:pt idx="70" formatCode="0.00%">
                  <c:v>0.37464999999999998</c:v>
                </c:pt>
                <c:pt idx="71" formatCode="0.00%">
                  <c:v>0.38515000000000005</c:v>
                </c:pt>
                <c:pt idx="72" formatCode="0.00%">
                  <c:v>0.39565</c:v>
                </c:pt>
                <c:pt idx="73" formatCode="0.00%">
                  <c:v>0.40615000000000007</c:v>
                </c:pt>
                <c:pt idx="74" formatCode="0.00%">
                  <c:v>0.41665000000000002</c:v>
                </c:pt>
                <c:pt idx="75" formatCode="0.00%">
                  <c:v>0.42714999999999997</c:v>
                </c:pt>
                <c:pt idx="76" formatCode="0.00%">
                  <c:v>0.43765000000000004</c:v>
                </c:pt>
                <c:pt idx="77" formatCode="0.00%">
                  <c:v>0.44814999999999999</c:v>
                </c:pt>
                <c:pt idx="78" formatCode="0.00%">
                  <c:v>0.45865000000000006</c:v>
                </c:pt>
                <c:pt idx="79" formatCode="0.00%">
                  <c:v>0.46915000000000001</c:v>
                </c:pt>
                <c:pt idx="80" formatCode="0.00%">
                  <c:v>0.47965000000000008</c:v>
                </c:pt>
                <c:pt idx="81" formatCode="0.00%">
                  <c:v>0.49015000000000003</c:v>
                </c:pt>
                <c:pt idx="82" formatCode="0.00%">
                  <c:v>0.50065000000000004</c:v>
                </c:pt>
                <c:pt idx="83" formatCode="0.00%">
                  <c:v>0.51114999999999999</c:v>
                </c:pt>
                <c:pt idx="84" formatCode="0.00%">
                  <c:v>0.52164999999999995</c:v>
                </c:pt>
                <c:pt idx="85" formatCode="0.00%">
                  <c:v>0.53215000000000012</c:v>
                </c:pt>
                <c:pt idx="86" formatCode="0.00%">
                  <c:v>0.54265000000000008</c:v>
                </c:pt>
                <c:pt idx="87" formatCode="0.00%">
                  <c:v>0.55315000000000003</c:v>
                </c:pt>
                <c:pt idx="88" formatCode="0.00%">
                  <c:v>0.56364999999999998</c:v>
                </c:pt>
                <c:pt idx="89" formatCode="0.00%">
                  <c:v>0.57414999999999994</c:v>
                </c:pt>
                <c:pt idx="90" formatCode="0.00%">
                  <c:v>0.58465000000000011</c:v>
                </c:pt>
                <c:pt idx="91" formatCode="0.00%">
                  <c:v>0.59515000000000007</c:v>
                </c:pt>
                <c:pt idx="92" formatCode="0.00%">
                  <c:v>0.60565000000000002</c:v>
                </c:pt>
                <c:pt idx="93" formatCode="0.00%">
                  <c:v>0.61614999999999998</c:v>
                </c:pt>
                <c:pt idx="94" formatCode="0.00%">
                  <c:v>0.62664999999999993</c:v>
                </c:pt>
                <c:pt idx="95" formatCode="0.00%">
                  <c:v>0.63715000000000011</c:v>
                </c:pt>
                <c:pt idx="96" formatCode="0.00%">
                  <c:v>0.64765000000000006</c:v>
                </c:pt>
                <c:pt idx="97" formatCode="0.00%">
                  <c:v>0.65815000000000001</c:v>
                </c:pt>
                <c:pt idx="98" formatCode="0.00%">
                  <c:v>0.66865000000000019</c:v>
                </c:pt>
                <c:pt idx="99" formatCode="0.00%">
                  <c:v>0.67915000000000014</c:v>
                </c:pt>
                <c:pt idx="100" formatCode="0.00%">
                  <c:v>0.6896500000000001</c:v>
                </c:pt>
                <c:pt idx="101" formatCode="0%">
                  <c:v>0.7</c:v>
                </c:pt>
                <c:pt idx="102" formatCode="0%">
                  <c:v>0.7</c:v>
                </c:pt>
                <c:pt idx="103" formatCode="0%">
                  <c:v>0.7</c:v>
                </c:pt>
                <c:pt idx="104" formatCode="0%">
                  <c:v>0.7</c:v>
                </c:pt>
                <c:pt idx="105" formatCode="0%">
                  <c:v>0.7</c:v>
                </c:pt>
                <c:pt idx="106" formatCode="0%">
                  <c:v>0.7</c:v>
                </c:pt>
                <c:pt idx="107" formatCode="0%">
                  <c:v>0.7</c:v>
                </c:pt>
                <c:pt idx="108" formatCode="0%">
                  <c:v>0.7</c:v>
                </c:pt>
                <c:pt idx="109" formatCode="0%">
                  <c:v>0.7</c:v>
                </c:pt>
                <c:pt idx="110" formatCode="0%">
                  <c:v>0.7</c:v>
                </c:pt>
                <c:pt idx="111" formatCode="0%">
                  <c:v>0.7</c:v>
                </c:pt>
                <c:pt idx="112" formatCode="0%">
                  <c:v>0.7</c:v>
                </c:pt>
                <c:pt idx="113" formatCode="0%">
                  <c:v>0.7</c:v>
                </c:pt>
                <c:pt idx="114" formatCode="0%">
                  <c:v>0.7</c:v>
                </c:pt>
                <c:pt idx="115" formatCode="0%">
                  <c:v>0.7</c:v>
                </c:pt>
                <c:pt idx="116" formatCode="0%">
                  <c:v>0.7</c:v>
                </c:pt>
                <c:pt idx="117" formatCode="0%">
                  <c:v>0.7</c:v>
                </c:pt>
                <c:pt idx="118" formatCode="0%">
                  <c:v>0.7</c:v>
                </c:pt>
                <c:pt idx="119" formatCode="0%">
                  <c:v>0.7</c:v>
                </c:pt>
                <c:pt idx="120" formatCode="0%">
                  <c:v>0.7</c:v>
                </c:pt>
                <c:pt idx="121" formatCode="0%">
                  <c:v>0.7</c:v>
                </c:pt>
                <c:pt idx="122" formatCode="0%">
                  <c:v>0.7</c:v>
                </c:pt>
                <c:pt idx="123" formatCode="0%">
                  <c:v>0.7</c:v>
                </c:pt>
                <c:pt idx="124" formatCode="0%">
                  <c:v>0.7</c:v>
                </c:pt>
                <c:pt idx="125" formatCode="0%">
                  <c:v>0.7</c:v>
                </c:pt>
                <c:pt idx="126" formatCode="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69-4795-8AE1-4F55C53C0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Материал стен: Металлические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572642060061391E-2"/>
          <c:y val="0.16294519259772994"/>
          <c:w val="0.90510060212604626"/>
          <c:h val="0.6533365586947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износ_металл!$B$8</c:f>
              <c:strCache>
                <c:ptCount val="1"/>
                <c:pt idx="0">
                  <c:v>по формуле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износ_металл!$A$9:$A$161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</c:numCache>
            </c:numRef>
          </c:xVal>
          <c:yVal>
            <c:numRef>
              <c:f>износ_металл!$B$9:$B$161</c:f>
              <c:numCache>
                <c:formatCode>0.00%</c:formatCode>
                <c:ptCount val="153"/>
                <c:pt idx="1">
                  <c:v>4.9915077410391064E-2</c:v>
                </c:pt>
                <c:pt idx="2">
                  <c:v>5.0379136365724816E-2</c:v>
                </c:pt>
                <c:pt idx="3">
                  <c:v>5.214043319151955E-2</c:v>
                </c:pt>
                <c:pt idx="4">
                  <c:v>5.5249215005642484E-2</c:v>
                </c:pt>
                <c:pt idx="5">
                  <c:v>5.9615767070896747E-2</c:v>
                </c:pt>
                <c:pt idx="6">
                  <c:v>6.5103343517457099E-2</c:v>
                </c:pt>
                <c:pt idx="7">
                  <c:v>7.1559213150542478E-2</c:v>
                </c:pt>
                <c:pt idx="8">
                  <c:v>7.8828492477754933E-2</c:v>
                </c:pt>
                <c:pt idx="9">
                  <c:v>8.6761087191416661E-2</c:v>
                </c:pt>
                <c:pt idx="10">
                  <c:v>9.5215322251214235E-2</c:v>
                </c:pt>
                <c:pt idx="11">
                  <c:v>0.10405979653381973</c:v>
                </c:pt>
                <c:pt idx="12">
                  <c:v>0.11317421703706695</c:v>
                </c:pt>
                <c:pt idx="13">
                  <c:v>0.12244962067037392</c:v>
                </c:pt>
                <c:pt idx="14">
                  <c:v>0.13178821994409645</c:v>
                </c:pt>
                <c:pt idx="15">
                  <c:v>0.14110301665897965</c:v>
                </c:pt>
                <c:pt idx="16">
                  <c:v>0.15031727492292885</c:v>
                </c:pt>
                <c:pt idx="17">
                  <c:v>0.15936391304301767</c:v>
                </c:pt>
                <c:pt idx="18">
                  <c:v>0.16818485389947768</c:v>
                </c:pt>
                <c:pt idx="19">
                  <c:v>0.17673036046843521</c:v>
                </c:pt>
                <c:pt idx="20">
                  <c:v>0.18495837453020758</c:v>
                </c:pt>
                <c:pt idx="21">
                  <c:v>0.19283387071527575</c:v>
                </c:pt>
                <c:pt idx="22">
                  <c:v>0.20032823395565513</c:v>
                </c:pt>
                <c:pt idx="23">
                  <c:v>0.20741866553548782</c:v>
                </c:pt>
                <c:pt idx="24">
                  <c:v>0.21408762089241301</c:v>
                </c:pt>
                <c:pt idx="25">
                  <c:v>0.22032228086098637</c:v>
                </c:pt>
                <c:pt idx="26">
                  <c:v>0.22611405700286263</c:v>
                </c:pt>
                <c:pt idx="27">
                  <c:v>0.2314581309199566</c:v>
                </c:pt>
                <c:pt idx="28">
                  <c:v>0.23635302691542437</c:v>
                </c:pt>
                <c:pt idx="29">
                  <c:v>0.2408002169955023</c:v>
                </c:pt>
                <c:pt idx="30">
                  <c:v>0.24480375695151163</c:v>
                </c:pt>
                <c:pt idx="31">
                  <c:v>0.24836995209541124</c:v>
                </c:pt>
                <c:pt idx="32">
                  <c:v>0.25150705112181176</c:v>
                </c:pt>
                <c:pt idx="33">
                  <c:v>0.25422496651768012</c:v>
                </c:pt>
                <c:pt idx="34">
                  <c:v>0.25653501992560224</c:v>
                </c:pt>
                <c:pt idx="35">
                  <c:v>0.25844971087793728</c:v>
                </c:pt>
                <c:pt idx="36">
                  <c:v>0.25998250735031958</c:v>
                </c:pt>
                <c:pt idx="37">
                  <c:v>0.26114765662824962</c:v>
                </c:pt>
                <c:pt idx="38">
                  <c:v>0.26196001503573918</c:v>
                </c:pt>
                <c:pt idx="39">
                  <c:v>0.26243489513693669</c:v>
                </c:pt>
                <c:pt idx="40">
                  <c:v>0.26258792908782841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7F-4A67-AA2E-4754E65ACD16}"/>
            </c:ext>
          </c:extLst>
        </c:ser>
        <c:ser>
          <c:idx val="1"/>
          <c:order val="1"/>
          <c:tx>
            <c:strRef>
              <c:f>износ_металл!$C$8</c:f>
              <c:strCache>
                <c:ptCount val="1"/>
                <c:pt idx="0">
                  <c:v>СЭЖ_50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износ_металл!$A$9:$A$161</c:f>
              <c:numCache>
                <c:formatCode>General</c:formatCode>
                <c:ptCount val="153"/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</c:numCache>
            </c:numRef>
          </c:xVal>
          <c:yVal>
            <c:numRef>
              <c:f>износ_металл!$C$9:$C$161</c:f>
              <c:numCache>
                <c:formatCode>General</c:formatCode>
                <c:ptCount val="153"/>
                <c:pt idx="41" formatCode="0.00%">
                  <c:v>0.30380000000000007</c:v>
                </c:pt>
                <c:pt idx="42" formatCode="0.00%">
                  <c:v>0.34360000000000013</c:v>
                </c:pt>
                <c:pt idx="43" formatCode="0.00%">
                  <c:v>0.38339999999999996</c:v>
                </c:pt>
                <c:pt idx="44" formatCode="0.00%">
                  <c:v>0.42320000000000002</c:v>
                </c:pt>
                <c:pt idx="45" formatCode="0.00%">
                  <c:v>0.46300000000000008</c:v>
                </c:pt>
                <c:pt idx="46" formatCode="0.00%">
                  <c:v>0.50280000000000014</c:v>
                </c:pt>
                <c:pt idx="47" formatCode="0.00%">
                  <c:v>0.54259999999999997</c:v>
                </c:pt>
                <c:pt idx="48" formatCode="0.00%">
                  <c:v>0.58240000000000003</c:v>
                </c:pt>
                <c:pt idx="49" formatCode="0.00%">
                  <c:v>0.62220000000000009</c:v>
                </c:pt>
                <c:pt idx="50" formatCode="0.00%">
                  <c:v>0.66200000000000014</c:v>
                </c:pt>
                <c:pt idx="51" formatCode="0.00%">
                  <c:v>0.7</c:v>
                </c:pt>
                <c:pt idx="52" formatCode="0.00%">
                  <c:v>0.7</c:v>
                </c:pt>
                <c:pt idx="53" formatCode="0.00%">
                  <c:v>0.7</c:v>
                </c:pt>
                <c:pt idx="54" formatCode="0.00%">
                  <c:v>0.7</c:v>
                </c:pt>
                <c:pt idx="55" formatCode="0.00%">
                  <c:v>0.7</c:v>
                </c:pt>
                <c:pt idx="56" formatCode="0.00%">
                  <c:v>0.7</c:v>
                </c:pt>
                <c:pt idx="57" formatCode="0.00%">
                  <c:v>0.7</c:v>
                </c:pt>
                <c:pt idx="58" formatCode="0.00%">
                  <c:v>0.7</c:v>
                </c:pt>
                <c:pt idx="59" formatCode="0.00%">
                  <c:v>0.7</c:v>
                </c:pt>
                <c:pt idx="60" formatCode="0.00%">
                  <c:v>0.7</c:v>
                </c:pt>
                <c:pt idx="61" formatCode="0.00%">
                  <c:v>0.7</c:v>
                </c:pt>
                <c:pt idx="62" formatCode="0.00%">
                  <c:v>0.7</c:v>
                </c:pt>
                <c:pt idx="63" formatCode="0.00%">
                  <c:v>0.7</c:v>
                </c:pt>
                <c:pt idx="64" formatCode="0.00%">
                  <c:v>0.7</c:v>
                </c:pt>
                <c:pt idx="65" formatCode="0.00%">
                  <c:v>0.7</c:v>
                </c:pt>
                <c:pt idx="66" formatCode="0.00%">
                  <c:v>0.7</c:v>
                </c:pt>
                <c:pt idx="67" formatCode="0.00%">
                  <c:v>0.7</c:v>
                </c:pt>
                <c:pt idx="68" formatCode="0.00%">
                  <c:v>0.7</c:v>
                </c:pt>
                <c:pt idx="69" formatCode="0.00%">
                  <c:v>0.7</c:v>
                </c:pt>
                <c:pt idx="70" formatCode="0.00%">
                  <c:v>0.7</c:v>
                </c:pt>
                <c:pt idx="71" formatCode="0.00%">
                  <c:v>0.7</c:v>
                </c:pt>
                <c:pt idx="72" formatCode="0.00%">
                  <c:v>0.7</c:v>
                </c:pt>
                <c:pt idx="73" formatCode="0.00%">
                  <c:v>0.7</c:v>
                </c:pt>
                <c:pt idx="74" formatCode="0.00%">
                  <c:v>0.7</c:v>
                </c:pt>
                <c:pt idx="75" formatCode="0.00%">
                  <c:v>0.7</c:v>
                </c:pt>
                <c:pt idx="76" formatCode="0.00%">
                  <c:v>0.7</c:v>
                </c:pt>
                <c:pt idx="77" formatCode="0.00%">
                  <c:v>0.7</c:v>
                </c:pt>
                <c:pt idx="78" formatCode="0.00%">
                  <c:v>0.7</c:v>
                </c:pt>
                <c:pt idx="79" formatCode="0.00%">
                  <c:v>0.7</c:v>
                </c:pt>
                <c:pt idx="80" formatCode="0.00%">
                  <c:v>0.7</c:v>
                </c:pt>
                <c:pt idx="81" formatCode="0.0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7F-4A67-AA2E-4754E65AC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711320"/>
        <c:axId val="717717880"/>
      </c:scatterChart>
      <c:valAx>
        <c:axId val="7177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7880"/>
        <c:crosses val="autoZero"/>
        <c:crossBetween val="midCat"/>
      </c:valAx>
      <c:valAx>
        <c:axId val="71771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711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20.xml"/><Relationship Id="rId7" Type="http://schemas.openxmlformats.org/officeDocument/2006/relationships/image" Target="../media/image5.png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chart" Target="../charts/chart21.xml"/><Relationship Id="rId9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478877</xdr:colOff>
      <xdr:row>9</xdr:row>
      <xdr:rowOff>181633</xdr:rowOff>
    </xdr:from>
    <xdr:to>
      <xdr:col>8</xdr:col>
      <xdr:colOff>602458</xdr:colOff>
      <xdr:row>11</xdr:row>
      <xdr:rowOff>124443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325" y="1896133"/>
          <a:ext cx="1956323" cy="323810"/>
        </a:xfrm>
        <a:prstGeom prst="rect">
          <a:avLst/>
        </a:prstGeom>
      </xdr:spPr>
    </xdr:pic>
    <xdr:clientData/>
  </xdr:twoCellAnchor>
  <xdr:twoCellAnchor editAs="oneCell">
    <xdr:from>
      <xdr:col>21</xdr:col>
      <xdr:colOff>571500</xdr:colOff>
      <xdr:row>8</xdr:row>
      <xdr:rowOff>0</xdr:rowOff>
    </xdr:from>
    <xdr:to>
      <xdr:col>24</xdr:col>
      <xdr:colOff>466510</xdr:colOff>
      <xdr:row>8</xdr:row>
      <xdr:rowOff>209524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0825" y="6496050"/>
          <a:ext cx="1723809" cy="209524"/>
        </a:xfrm>
        <a:prstGeom prst="rect">
          <a:avLst/>
        </a:prstGeom>
      </xdr:spPr>
    </xdr:pic>
    <xdr:clientData/>
  </xdr:twoCellAnchor>
  <xdr:twoCellAnchor>
    <xdr:from>
      <xdr:col>3</xdr:col>
      <xdr:colOff>88681</xdr:colOff>
      <xdr:row>13</xdr:row>
      <xdr:rowOff>145828</xdr:rowOff>
    </xdr:from>
    <xdr:to>
      <xdr:col>12</xdr:col>
      <xdr:colOff>177363</xdr:colOff>
      <xdr:row>28</xdr:row>
      <xdr:rowOff>52551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10</xdr:row>
      <xdr:rowOff>73572</xdr:rowOff>
    </xdr:from>
    <xdr:to>
      <xdr:col>14</xdr:col>
      <xdr:colOff>564931</xdr:colOff>
      <xdr:row>26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10</xdr:row>
      <xdr:rowOff>73572</xdr:rowOff>
    </xdr:from>
    <xdr:to>
      <xdr:col>14</xdr:col>
      <xdr:colOff>564931</xdr:colOff>
      <xdr:row>26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11</xdr:row>
      <xdr:rowOff>73572</xdr:rowOff>
    </xdr:from>
    <xdr:to>
      <xdr:col>14</xdr:col>
      <xdr:colOff>564931</xdr:colOff>
      <xdr:row>27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10</xdr:row>
      <xdr:rowOff>73572</xdr:rowOff>
    </xdr:from>
    <xdr:to>
      <xdr:col>14</xdr:col>
      <xdr:colOff>564931</xdr:colOff>
      <xdr:row>26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13</xdr:row>
      <xdr:rowOff>0</xdr:rowOff>
    </xdr:from>
    <xdr:to>
      <xdr:col>28</xdr:col>
      <xdr:colOff>133148</xdr:colOff>
      <xdr:row>28</xdr:row>
      <xdr:rowOff>189187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10</xdr:row>
      <xdr:rowOff>73572</xdr:rowOff>
    </xdr:from>
    <xdr:to>
      <xdr:col>14</xdr:col>
      <xdr:colOff>564931</xdr:colOff>
      <xdr:row>26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292572</xdr:colOff>
      <xdr:row>10</xdr:row>
      <xdr:rowOff>36937</xdr:rowOff>
    </xdr:from>
    <xdr:to>
      <xdr:col>14</xdr:col>
      <xdr:colOff>535624</xdr:colOff>
      <xdr:row>26</xdr:row>
      <xdr:rowOff>35624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263265</xdr:colOff>
      <xdr:row>9</xdr:row>
      <xdr:rowOff>183476</xdr:rowOff>
    </xdr:from>
    <xdr:to>
      <xdr:col>14</xdr:col>
      <xdr:colOff>506317</xdr:colOff>
      <xdr:row>25</xdr:row>
      <xdr:rowOff>182163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</xdr:row>
      <xdr:rowOff>180975</xdr:rowOff>
    </xdr:from>
    <xdr:to>
      <xdr:col>12</xdr:col>
      <xdr:colOff>390525</xdr:colOff>
      <xdr:row>21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352425</xdr:colOff>
      <xdr:row>2</xdr:row>
      <xdr:rowOff>180975</xdr:rowOff>
    </xdr:from>
    <xdr:to>
      <xdr:col>24</xdr:col>
      <xdr:colOff>485775</xdr:colOff>
      <xdr:row>19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333374</xdr:colOff>
      <xdr:row>30</xdr:row>
      <xdr:rowOff>9525</xdr:rowOff>
    </xdr:from>
    <xdr:to>
      <xdr:col>12</xdr:col>
      <xdr:colOff>476249</xdr:colOff>
      <xdr:row>48</xdr:row>
      <xdr:rowOff>180975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495299</xdr:colOff>
      <xdr:row>50</xdr:row>
      <xdr:rowOff>85724</xdr:rowOff>
    </xdr:from>
    <xdr:to>
      <xdr:col>28</xdr:col>
      <xdr:colOff>161924</xdr:colOff>
      <xdr:row>68</xdr:row>
      <xdr:rowOff>190499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19050</xdr:colOff>
      <xdr:row>0</xdr:row>
      <xdr:rowOff>161925</xdr:rowOff>
    </xdr:from>
    <xdr:to>
      <xdr:col>8</xdr:col>
      <xdr:colOff>142631</xdr:colOff>
      <xdr:row>2</xdr:row>
      <xdr:rowOff>95210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76600" y="161925"/>
          <a:ext cx="1952381" cy="323810"/>
        </a:xfrm>
        <a:prstGeom prst="rect">
          <a:avLst/>
        </a:prstGeom>
      </xdr:spPr>
    </xdr:pic>
    <xdr:clientData/>
  </xdr:twoCellAnchor>
  <xdr:twoCellAnchor editAs="oneCell">
    <xdr:from>
      <xdr:col>18</xdr:col>
      <xdr:colOff>400050</xdr:colOff>
      <xdr:row>1</xdr:row>
      <xdr:rowOff>47625</xdr:rowOff>
    </xdr:from>
    <xdr:to>
      <xdr:col>21</xdr:col>
      <xdr:colOff>199821</xdr:colOff>
      <xdr:row>2</xdr:row>
      <xdr:rowOff>28552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068300" y="238125"/>
          <a:ext cx="1628571" cy="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28</xdr:row>
      <xdr:rowOff>28575</xdr:rowOff>
    </xdr:from>
    <xdr:to>
      <xdr:col>7</xdr:col>
      <xdr:colOff>352207</xdr:colOff>
      <xdr:row>29</xdr:row>
      <xdr:rowOff>28550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86100" y="5362575"/>
          <a:ext cx="1742857" cy="20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571500</xdr:colOff>
      <xdr:row>28</xdr:row>
      <xdr:rowOff>19050</xdr:rowOff>
    </xdr:from>
    <xdr:to>
      <xdr:col>21</xdr:col>
      <xdr:colOff>466510</xdr:colOff>
      <xdr:row>29</xdr:row>
      <xdr:rowOff>28549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239750" y="5353050"/>
          <a:ext cx="1723810" cy="209524"/>
        </a:xfrm>
        <a:prstGeom prst="rect">
          <a:avLst/>
        </a:prstGeom>
      </xdr:spPr>
    </xdr:pic>
    <xdr:clientData/>
  </xdr:twoCellAnchor>
  <xdr:twoCellAnchor>
    <xdr:from>
      <xdr:col>15</xdr:col>
      <xdr:colOff>465991</xdr:colOff>
      <xdr:row>50</xdr:row>
      <xdr:rowOff>93051</xdr:rowOff>
    </xdr:from>
    <xdr:to>
      <xdr:col>28</xdr:col>
      <xdr:colOff>132616</xdr:colOff>
      <xdr:row>69</xdr:row>
      <xdr:rowOff>7326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478877</xdr:colOff>
      <xdr:row>9</xdr:row>
      <xdr:rowOff>181633</xdr:rowOff>
    </xdr:from>
    <xdr:to>
      <xdr:col>8</xdr:col>
      <xdr:colOff>602458</xdr:colOff>
      <xdr:row>11</xdr:row>
      <xdr:rowOff>124443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6252" y="2086633"/>
          <a:ext cx="1952381" cy="323810"/>
        </a:xfrm>
        <a:prstGeom prst="rect">
          <a:avLst/>
        </a:prstGeom>
      </xdr:spPr>
    </xdr:pic>
    <xdr:clientData/>
  </xdr:twoCellAnchor>
  <xdr:twoCellAnchor editAs="oneCell">
    <xdr:from>
      <xdr:col>21</xdr:col>
      <xdr:colOff>571500</xdr:colOff>
      <xdr:row>8</xdr:row>
      <xdr:rowOff>0</xdr:rowOff>
    </xdr:from>
    <xdr:to>
      <xdr:col>24</xdr:col>
      <xdr:colOff>466510</xdr:colOff>
      <xdr:row>8</xdr:row>
      <xdr:rowOff>209524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59175" y="1524000"/>
          <a:ext cx="1723810" cy="209524"/>
        </a:xfrm>
        <a:prstGeom prst="rect">
          <a:avLst/>
        </a:prstGeom>
      </xdr:spPr>
    </xdr:pic>
    <xdr:clientData/>
  </xdr:twoCellAnchor>
  <xdr:twoCellAnchor>
    <xdr:from>
      <xdr:col>3</xdr:col>
      <xdr:colOff>88681</xdr:colOff>
      <xdr:row>13</xdr:row>
      <xdr:rowOff>145828</xdr:rowOff>
    </xdr:from>
    <xdr:to>
      <xdr:col>12</xdr:col>
      <xdr:colOff>177363</xdr:colOff>
      <xdr:row>28</xdr:row>
      <xdr:rowOff>52551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11</xdr:row>
      <xdr:rowOff>73572</xdr:rowOff>
    </xdr:from>
    <xdr:to>
      <xdr:col>14</xdr:col>
      <xdr:colOff>564931</xdr:colOff>
      <xdr:row>27</xdr:row>
      <xdr:rowOff>72259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321879</xdr:colOff>
      <xdr:row>16</xdr:row>
      <xdr:rowOff>73572</xdr:rowOff>
    </xdr:from>
    <xdr:to>
      <xdr:col>13</xdr:col>
      <xdr:colOff>564931</xdr:colOff>
      <xdr:row>32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453259</xdr:colOff>
      <xdr:row>0</xdr:row>
      <xdr:rowOff>39415</xdr:rowOff>
    </xdr:from>
    <xdr:to>
      <xdr:col>10</xdr:col>
      <xdr:colOff>361294</xdr:colOff>
      <xdr:row>3</xdr:row>
      <xdr:rowOff>19707</xdr:rowOff>
    </xdr:to>
    <xdr:pic>
      <xdr:nvPicPr>
        <xdr:cNvPr id="3" name="Рисунок 2" descr="base_1_308588_3277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009" y="39415"/>
          <a:ext cx="3727560" cy="55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10</xdr:row>
      <xdr:rowOff>73572</xdr:rowOff>
    </xdr:from>
    <xdr:to>
      <xdr:col>14</xdr:col>
      <xdr:colOff>564931</xdr:colOff>
      <xdr:row>26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10</xdr:row>
      <xdr:rowOff>73572</xdr:rowOff>
    </xdr:from>
    <xdr:to>
      <xdr:col>14</xdr:col>
      <xdr:colOff>564931</xdr:colOff>
      <xdr:row>26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10</xdr:row>
      <xdr:rowOff>73572</xdr:rowOff>
    </xdr:from>
    <xdr:to>
      <xdr:col>14</xdr:col>
      <xdr:colOff>564931</xdr:colOff>
      <xdr:row>26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321879</xdr:colOff>
      <xdr:row>10</xdr:row>
      <xdr:rowOff>73572</xdr:rowOff>
    </xdr:from>
    <xdr:to>
      <xdr:col>14</xdr:col>
      <xdr:colOff>564931</xdr:colOff>
      <xdr:row>26</xdr:row>
      <xdr:rowOff>72259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6569</xdr:colOff>
      <xdr:row>13</xdr:row>
      <xdr:rowOff>14452</xdr:rowOff>
    </xdr:from>
    <xdr:to>
      <xdr:col>13</xdr:col>
      <xdr:colOff>249621</xdr:colOff>
      <xdr:row>29</xdr:row>
      <xdr:rowOff>13139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177"/>
  <sheetViews>
    <sheetView tabSelected="1" topLeftCell="A28" zoomScale="145" zoomScaleNormal="145" workbookViewId="0">
      <selection activeCell="J10" sqref="J10"/>
    </sheetView>
  </sheetViews>
  <sheetFormatPr defaultRowHeight="15" x14ac:dyDescent="0.25"/>
  <cols>
    <col min="1" max="1" width="17.5703125" customWidth="1"/>
    <col min="2" max="2" width="34.7109375" customWidth="1"/>
    <col min="3" max="3" width="12" bestFit="1" customWidth="1"/>
    <col min="5" max="5" width="11.5703125" customWidth="1"/>
    <col min="7" max="7" width="9.140625" customWidth="1"/>
    <col min="20" max="20" width="13.140625" customWidth="1"/>
  </cols>
  <sheetData>
    <row r="2" spans="1:21" x14ac:dyDescent="0.25">
      <c r="A2" s="1" t="s">
        <v>42</v>
      </c>
      <c r="B2" s="1" t="s">
        <v>48</v>
      </c>
      <c r="C2" s="1" t="s">
        <v>8</v>
      </c>
      <c r="D2" s="1" t="s">
        <v>24</v>
      </c>
      <c r="E2" s="1"/>
      <c r="F2" s="4">
        <v>90</v>
      </c>
      <c r="G2" s="1" t="s">
        <v>23</v>
      </c>
      <c r="J2" s="4">
        <f>F2/0.6</f>
        <v>150</v>
      </c>
      <c r="K2" s="1">
        <f>J2-F2</f>
        <v>60</v>
      </c>
      <c r="Q2" s="1"/>
      <c r="T2" s="1"/>
      <c r="U2" s="1"/>
    </row>
    <row r="3" spans="1:21" x14ac:dyDescent="0.25">
      <c r="A3" s="1" t="s">
        <v>43</v>
      </c>
      <c r="B3" s="1" t="s">
        <v>49</v>
      </c>
      <c r="C3" s="1"/>
      <c r="D3" s="1"/>
      <c r="E3" s="1"/>
      <c r="F3" s="4"/>
      <c r="G3" s="1"/>
      <c r="J3" s="4"/>
      <c r="K3" s="1"/>
      <c r="Q3" s="1"/>
      <c r="T3" s="1"/>
      <c r="U3" s="1"/>
    </row>
    <row r="4" spans="1:21" x14ac:dyDescent="0.25">
      <c r="A4" s="1" t="s">
        <v>44</v>
      </c>
      <c r="B4" s="1" t="s">
        <v>50</v>
      </c>
      <c r="C4" s="1"/>
      <c r="D4" s="1"/>
      <c r="E4" s="1"/>
      <c r="F4" s="4"/>
      <c r="G4" s="1"/>
      <c r="J4" s="4"/>
      <c r="K4" s="1"/>
      <c r="Q4" s="1"/>
      <c r="T4" s="1"/>
      <c r="U4" s="1"/>
    </row>
    <row r="5" spans="1:21" x14ac:dyDescent="0.25">
      <c r="A5" s="1" t="s">
        <v>45</v>
      </c>
      <c r="B5" s="1" t="s">
        <v>51</v>
      </c>
      <c r="C5" s="1"/>
      <c r="D5" s="1"/>
      <c r="E5" s="1"/>
      <c r="F5" s="4"/>
      <c r="G5" s="1"/>
      <c r="J5" s="4"/>
      <c r="K5" s="1"/>
      <c r="Q5" s="1"/>
      <c r="T5" s="1"/>
      <c r="U5" s="1"/>
    </row>
    <row r="6" spans="1:21" x14ac:dyDescent="0.25">
      <c r="A6" s="1" t="s">
        <v>46</v>
      </c>
      <c r="B6" s="1" t="s">
        <v>52</v>
      </c>
      <c r="C6" s="1"/>
      <c r="D6" s="1"/>
      <c r="E6" s="1"/>
      <c r="F6" s="4"/>
      <c r="G6" s="1"/>
      <c r="J6" s="4"/>
      <c r="K6" s="1"/>
      <c r="Q6" s="1"/>
      <c r="T6" s="1"/>
      <c r="U6" s="1"/>
    </row>
    <row r="7" spans="1:21" x14ac:dyDescent="0.25">
      <c r="A7" s="1" t="s">
        <v>47</v>
      </c>
      <c r="B7" s="1" t="s">
        <v>53</v>
      </c>
      <c r="C7" s="1"/>
      <c r="D7" s="1"/>
      <c r="E7" s="1"/>
      <c r="F7" s="4"/>
      <c r="G7" s="1"/>
      <c r="J7" s="4"/>
      <c r="K7" s="1"/>
      <c r="Q7" s="1"/>
      <c r="T7" s="1"/>
      <c r="U7" s="1"/>
    </row>
    <row r="8" spans="1:21" x14ac:dyDescent="0.25">
      <c r="A8" s="1"/>
      <c r="B8" s="1"/>
      <c r="C8" s="1"/>
      <c r="D8" s="1"/>
      <c r="E8" s="1"/>
      <c r="F8" s="4"/>
      <c r="G8" s="1"/>
      <c r="J8" s="4"/>
      <c r="K8" s="1"/>
      <c r="Q8" s="1"/>
      <c r="T8" s="1"/>
      <c r="U8" s="1"/>
    </row>
    <row r="9" spans="1:21" ht="30" x14ac:dyDescent="0.25">
      <c r="A9" s="10" t="s">
        <v>30</v>
      </c>
      <c r="B9" t="s">
        <v>25</v>
      </c>
      <c r="C9" t="s">
        <v>127</v>
      </c>
    </row>
    <row r="10" spans="1:21" x14ac:dyDescent="0.25">
      <c r="A10">
        <v>0.5</v>
      </c>
      <c r="B10" s="2">
        <f>IF(A10&lt;=$F$2,((0.685*ATAN(0.0124*A10))/EXP(0.0063*A10)+0.036),1)</f>
        <v>4.023358875249438E-2</v>
      </c>
    </row>
    <row r="11" spans="1:21" x14ac:dyDescent="0.25">
      <c r="A11">
        <v>1.5</v>
      </c>
      <c r="B11" s="2">
        <f t="shared" ref="B11:B74" si="0">IF(A11&lt;=$F$2,((0.685*ATAN(0.0124*A11))/EXP(0.0063*A11)+0.036),1)</f>
        <v>4.861970949309953E-2</v>
      </c>
      <c r="D11" s="6" t="s">
        <v>27</v>
      </c>
    </row>
    <row r="12" spans="1:21" x14ac:dyDescent="0.25">
      <c r="A12">
        <v>2.5</v>
      </c>
      <c r="B12" s="2">
        <f t="shared" si="0"/>
        <v>5.6896476656921643E-2</v>
      </c>
      <c r="D12" s="6">
        <v>5.5999999999999999E-3</v>
      </c>
    </row>
    <row r="13" spans="1:21" x14ac:dyDescent="0.25">
      <c r="A13">
        <v>3.5</v>
      </c>
      <c r="B13" s="2">
        <f t="shared" si="0"/>
        <v>6.5062412102764922E-2</v>
      </c>
      <c r="D13" s="7">
        <v>-0.1439</v>
      </c>
    </row>
    <row r="14" spans="1:21" x14ac:dyDescent="0.25">
      <c r="A14">
        <v>4.5</v>
      </c>
      <c r="B14" s="2">
        <f t="shared" si="0"/>
        <v>7.3116104031212825E-2</v>
      </c>
    </row>
    <row r="15" spans="1:21" x14ac:dyDescent="0.25">
      <c r="A15">
        <v>5.5</v>
      </c>
      <c r="B15" s="2">
        <f t="shared" si="0"/>
        <v>8.1056210245159133E-2</v>
      </c>
    </row>
    <row r="16" spans="1:21" x14ac:dyDescent="0.25">
      <c r="A16">
        <v>6.5</v>
      </c>
      <c r="B16" s="2">
        <f t="shared" si="0"/>
        <v>8.8881461184381005E-2</v>
      </c>
    </row>
    <row r="17" spans="1:2" x14ac:dyDescent="0.25">
      <c r="A17">
        <v>7.5</v>
      </c>
      <c r="B17" s="2">
        <f t="shared" si="0"/>
        <v>9.6590662721186341E-2</v>
      </c>
    </row>
    <row r="18" spans="1:2" x14ac:dyDescent="0.25">
      <c r="A18">
        <v>8.5</v>
      </c>
      <c r="B18" s="2">
        <f t="shared" si="0"/>
        <v>0.10418269870579386</v>
      </c>
    </row>
    <row r="19" spans="1:2" x14ac:dyDescent="0.25">
      <c r="A19">
        <v>9.5</v>
      </c>
      <c r="B19" s="2">
        <f t="shared" si="0"/>
        <v>0.1116565332518088</v>
      </c>
    </row>
    <row r="20" spans="1:2" x14ac:dyDescent="0.25">
      <c r="A20">
        <v>10.5</v>
      </c>
      <c r="B20" s="2">
        <f t="shared" si="0"/>
        <v>0.11901121275392432</v>
      </c>
    </row>
    <row r="21" spans="1:2" x14ac:dyDescent="0.25">
      <c r="A21">
        <v>11.5</v>
      </c>
      <c r="B21" s="2">
        <f t="shared" si="0"/>
        <v>0.12624586763178372</v>
      </c>
    </row>
    <row r="22" spans="1:2" x14ac:dyDescent="0.25">
      <c r="A22">
        <v>12.5</v>
      </c>
      <c r="B22" s="2">
        <f t="shared" si="0"/>
        <v>0.13335971379576594</v>
      </c>
    </row>
    <row r="23" spans="1:2" x14ac:dyDescent="0.25">
      <c r="A23">
        <v>13.5</v>
      </c>
      <c r="B23" s="2">
        <f t="shared" si="0"/>
        <v>0.1403520538322835</v>
      </c>
    </row>
    <row r="24" spans="1:2" x14ac:dyDescent="0.25">
      <c r="A24">
        <v>14.5</v>
      </c>
      <c r="B24" s="2">
        <f t="shared" si="0"/>
        <v>0.14722227790798736</v>
      </c>
    </row>
    <row r="25" spans="1:2" x14ac:dyDescent="0.25">
      <c r="A25">
        <v>15.5</v>
      </c>
      <c r="B25" s="2">
        <f t="shared" si="0"/>
        <v>0.1539698643940432</v>
      </c>
    </row>
    <row r="26" spans="1:2" x14ac:dyDescent="0.25">
      <c r="A26">
        <v>16.5</v>
      </c>
      <c r="B26" s="2">
        <f t="shared" si="0"/>
        <v>0.1605943802133539</v>
      </c>
    </row>
    <row r="27" spans="1:2" x14ac:dyDescent="0.25">
      <c r="A27">
        <v>17.5</v>
      </c>
      <c r="B27" s="2">
        <f t="shared" si="0"/>
        <v>0.16709548091524346</v>
      </c>
    </row>
    <row r="28" spans="1:2" x14ac:dyDescent="0.25">
      <c r="A28">
        <v>18.5</v>
      </c>
      <c r="B28" s="2">
        <f t="shared" si="0"/>
        <v>0.1734729104836697</v>
      </c>
    </row>
    <row r="29" spans="1:2" x14ac:dyDescent="0.25">
      <c r="A29">
        <v>19.5</v>
      </c>
      <c r="B29" s="2">
        <f t="shared" si="0"/>
        <v>0.17972650088648331</v>
      </c>
    </row>
    <row r="30" spans="1:2" x14ac:dyDescent="0.25">
      <c r="A30">
        <v>20.5</v>
      </c>
      <c r="B30" s="2">
        <f t="shared" si="0"/>
        <v>0.1858561713745914</v>
      </c>
    </row>
    <row r="31" spans="1:2" x14ac:dyDescent="0.25">
      <c r="A31">
        <v>21.5</v>
      </c>
      <c r="B31" s="2">
        <f t="shared" si="0"/>
        <v>0.19186192754110351</v>
      </c>
    </row>
    <row r="32" spans="1:2" x14ac:dyDescent="0.25">
      <c r="A32">
        <v>22.5</v>
      </c>
      <c r="B32" s="2">
        <f t="shared" si="0"/>
        <v>0.19774386015162534</v>
      </c>
    </row>
    <row r="33" spans="1:2" x14ac:dyDescent="0.25">
      <c r="A33">
        <v>23.5</v>
      </c>
      <c r="B33" s="2">
        <f t="shared" si="0"/>
        <v>0.20350214375782594</v>
      </c>
    </row>
    <row r="34" spans="1:2" x14ac:dyDescent="0.25">
      <c r="A34">
        <v>24.5</v>
      </c>
      <c r="B34" s="2">
        <f t="shared" si="0"/>
        <v>0.2091370351072207</v>
      </c>
    </row>
    <row r="35" spans="1:2" x14ac:dyDescent="0.25">
      <c r="A35">
        <v>25.5</v>
      </c>
      <c r="B35" s="2">
        <f t="shared" si="0"/>
        <v>0.21464887136279634</v>
      </c>
    </row>
    <row r="36" spans="1:2" x14ac:dyDescent="0.25">
      <c r="A36">
        <v>26.5</v>
      </c>
      <c r="B36" s="2">
        <f t="shared" si="0"/>
        <v>0.22003806814664659</v>
      </c>
    </row>
    <row r="37" spans="1:2" x14ac:dyDescent="0.25">
      <c r="A37">
        <v>27.5</v>
      </c>
      <c r="B37" s="2">
        <f t="shared" si="0"/>
        <v>0.22530511742219392</v>
      </c>
    </row>
    <row r="38" spans="1:2" x14ac:dyDescent="0.25">
      <c r="A38">
        <v>28.5</v>
      </c>
      <c r="B38" s="2">
        <f t="shared" si="0"/>
        <v>0.23045058522985176</v>
      </c>
    </row>
    <row r="39" spans="1:2" x14ac:dyDescent="0.25">
      <c r="A39">
        <v>29.5</v>
      </c>
      <c r="B39" s="2">
        <f t="shared" si="0"/>
        <v>0.23547510929112403</v>
      </c>
    </row>
    <row r="40" spans="1:2" x14ac:dyDescent="0.25">
      <c r="A40">
        <v>30.5</v>
      </c>
      <c r="B40" s="2">
        <f t="shared" si="0"/>
        <v>0.24037939649617335</v>
      </c>
    </row>
    <row r="41" spans="1:2" x14ac:dyDescent="0.25">
      <c r="A41">
        <v>31.5</v>
      </c>
      <c r="B41" s="2">
        <f t="shared" si="0"/>
        <v>0.2451642202897954</v>
      </c>
    </row>
    <row r="42" spans="1:2" x14ac:dyDescent="0.25">
      <c r="A42">
        <v>32.5</v>
      </c>
      <c r="B42" s="2">
        <f t="shared" si="0"/>
        <v>0.24983041797055108</v>
      </c>
    </row>
    <row r="43" spans="1:2" x14ac:dyDescent="0.25">
      <c r="A43">
        <v>33.5</v>
      </c>
      <c r="B43" s="2">
        <f t="shared" si="0"/>
        <v>0.25437888791751539</v>
      </c>
    </row>
    <row r="44" spans="1:2" x14ac:dyDescent="0.25">
      <c r="A44">
        <v>34.5</v>
      </c>
      <c r="B44" s="2">
        <f t="shared" si="0"/>
        <v>0.25881058675872654</v>
      </c>
    </row>
    <row r="45" spans="1:2" x14ac:dyDescent="0.25">
      <c r="A45">
        <v>35.5</v>
      </c>
      <c r="B45" s="2">
        <f t="shared" si="0"/>
        <v>0.26312652649496493</v>
      </c>
    </row>
    <row r="46" spans="1:2" x14ac:dyDescent="0.25">
      <c r="A46">
        <v>36.5</v>
      </c>
      <c r="B46" s="2">
        <f t="shared" si="0"/>
        <v>0.26732777159196758</v>
      </c>
    </row>
    <row r="47" spans="1:2" x14ac:dyDescent="0.25">
      <c r="A47">
        <v>37.5</v>
      </c>
      <c r="B47" s="2">
        <f t="shared" si="0"/>
        <v>0.27141543605360313</v>
      </c>
    </row>
    <row r="48" spans="1:2" x14ac:dyDescent="0.25">
      <c r="A48">
        <v>38.5</v>
      </c>
      <c r="B48" s="2">
        <f t="shared" si="0"/>
        <v>0.27539068048790066</v>
      </c>
    </row>
    <row r="49" spans="1:2" x14ac:dyDescent="0.25">
      <c r="A49">
        <v>39.5</v>
      </c>
      <c r="B49" s="2">
        <f t="shared" si="0"/>
        <v>0.27925470917715767</v>
      </c>
    </row>
    <row r="50" spans="1:2" x14ac:dyDescent="0.25">
      <c r="A50">
        <v>40.5</v>
      </c>
      <c r="B50" s="2">
        <f t="shared" si="0"/>
        <v>0.28300876716264839</v>
      </c>
    </row>
    <row r="51" spans="1:2" x14ac:dyDescent="0.25">
      <c r="A51">
        <v>41.5</v>
      </c>
      <c r="B51" s="2">
        <f t="shared" si="0"/>
        <v>0.28665413735373318</v>
      </c>
    </row>
    <row r="52" spans="1:2" x14ac:dyDescent="0.25">
      <c r="A52">
        <v>42.5</v>
      </c>
      <c r="B52" s="2">
        <f t="shared" si="0"/>
        <v>0.2901921376704325</v>
      </c>
    </row>
    <row r="53" spans="1:2" x14ac:dyDescent="0.25">
      <c r="A53">
        <v>43.5</v>
      </c>
      <c r="B53" s="2">
        <f t="shared" si="0"/>
        <v>0.29362411822778134</v>
      </c>
    </row>
    <row r="54" spans="1:2" x14ac:dyDescent="0.25">
      <c r="A54">
        <v>44.5</v>
      </c>
      <c r="B54" s="2">
        <f t="shared" si="0"/>
        <v>0.2969514585695423</v>
      </c>
    </row>
    <row r="55" spans="1:2" x14ac:dyDescent="0.25">
      <c r="A55">
        <v>45.5</v>
      </c>
      <c r="B55" s="2">
        <f t="shared" si="0"/>
        <v>0.30017556495811221</v>
      </c>
    </row>
    <row r="56" spans="1:2" x14ac:dyDescent="0.25">
      <c r="A56">
        <v>46.5</v>
      </c>
      <c r="B56" s="2">
        <f t="shared" si="0"/>
        <v>0.30329786772673561</v>
      </c>
    </row>
    <row r="57" spans="1:2" x14ac:dyDescent="0.25">
      <c r="A57">
        <v>47.5</v>
      </c>
      <c r="B57" s="2">
        <f t="shared" si="0"/>
        <v>0.30631981869942893</v>
      </c>
    </row>
    <row r="58" spans="1:2" x14ac:dyDescent="0.25">
      <c r="A58">
        <v>48.5</v>
      </c>
      <c r="B58" s="2">
        <f t="shared" si="0"/>
        <v>0.30924288868333061</v>
      </c>
    </row>
    <row r="59" spans="1:2" x14ac:dyDescent="0.25">
      <c r="A59">
        <v>49.5</v>
      </c>
      <c r="B59" s="2">
        <f t="shared" si="0"/>
        <v>0.3120685650375315</v>
      </c>
    </row>
    <row r="60" spans="1:2" x14ac:dyDescent="0.25">
      <c r="A60">
        <v>50.5</v>
      </c>
      <c r="B60" s="2">
        <f t="shared" si="0"/>
        <v>0.31479834932180506</v>
      </c>
    </row>
    <row r="61" spans="1:2" x14ac:dyDescent="0.25">
      <c r="A61">
        <v>51.5</v>
      </c>
      <c r="B61" s="2">
        <f t="shared" si="0"/>
        <v>0.31743375502805093</v>
      </c>
    </row>
    <row r="62" spans="1:2" x14ac:dyDescent="0.25">
      <c r="A62">
        <v>52.5</v>
      </c>
      <c r="B62" s="2">
        <f t="shared" si="0"/>
        <v>0.31997630539669486</v>
      </c>
    </row>
    <row r="63" spans="1:2" x14ac:dyDescent="0.25">
      <c r="A63">
        <v>53.5</v>
      </c>
      <c r="B63" s="2">
        <f t="shared" si="0"/>
        <v>0.32242753131974966</v>
      </c>
    </row>
    <row r="64" spans="1:2" x14ac:dyDescent="0.25">
      <c r="A64">
        <v>54.5</v>
      </c>
      <c r="B64" s="2">
        <f t="shared" si="0"/>
        <v>0.32478896933173662</v>
      </c>
    </row>
    <row r="65" spans="1:2" x14ac:dyDescent="0.25">
      <c r="A65">
        <v>55.5</v>
      </c>
      <c r="B65" s="2">
        <f t="shared" si="0"/>
        <v>0.32706215968919905</v>
      </c>
    </row>
    <row r="66" spans="1:2" x14ac:dyDescent="0.25">
      <c r="A66">
        <v>56.5</v>
      </c>
      <c r="B66" s="2">
        <f t="shared" si="0"/>
        <v>0.32924864453910591</v>
      </c>
    </row>
    <row r="67" spans="1:2" x14ac:dyDescent="0.25">
      <c r="A67">
        <v>57.5</v>
      </c>
      <c r="B67" s="2">
        <f t="shared" si="0"/>
        <v>0.33134996617604562</v>
      </c>
    </row>
    <row r="68" spans="1:2" x14ac:dyDescent="0.25">
      <c r="A68">
        <v>58.5</v>
      </c>
      <c r="B68" s="2">
        <f t="shared" si="0"/>
        <v>0.3333676653877457</v>
      </c>
    </row>
    <row r="69" spans="1:2" x14ac:dyDescent="0.25">
      <c r="A69">
        <v>59.5</v>
      </c>
      <c r="B69" s="2">
        <f t="shared" si="0"/>
        <v>0.33530327988812403</v>
      </c>
    </row>
    <row r="70" spans="1:2" x14ac:dyDescent="0.25">
      <c r="A70">
        <v>60.5</v>
      </c>
      <c r="B70" s="2">
        <f t="shared" si="0"/>
        <v>0.33715834283678203</v>
      </c>
    </row>
    <row r="71" spans="1:2" x14ac:dyDescent="0.25">
      <c r="A71">
        <v>61.5</v>
      </c>
      <c r="B71" s="2">
        <f t="shared" si="0"/>
        <v>0.33893438144358251</v>
      </c>
    </row>
    <row r="72" spans="1:2" x14ac:dyDescent="0.25">
      <c r="A72">
        <v>62.5</v>
      </c>
      <c r="B72" s="2">
        <f t="shared" si="0"/>
        <v>0.34063291565672144</v>
      </c>
    </row>
    <row r="73" spans="1:2" x14ac:dyDescent="0.25">
      <c r="A73">
        <v>63.5</v>
      </c>
      <c r="B73" s="2">
        <f t="shared" si="0"/>
        <v>0.34225545693249881</v>
      </c>
    </row>
    <row r="74" spans="1:2" x14ac:dyDescent="0.25">
      <c r="A74">
        <v>64.5</v>
      </c>
      <c r="B74" s="2">
        <f t="shared" si="0"/>
        <v>0.343803507084812</v>
      </c>
    </row>
    <row r="75" spans="1:2" x14ac:dyDescent="0.25">
      <c r="A75">
        <v>65.5</v>
      </c>
      <c r="B75" s="2">
        <f t="shared" ref="B75:B99" si="1">IF(A75&lt;=$F$2,((0.685*ATAN(0.0124*A75))/EXP(0.0063*A75)+0.036),1)</f>
        <v>0.34527855721224587</v>
      </c>
    </row>
    <row r="76" spans="1:2" x14ac:dyDescent="0.25">
      <c r="A76">
        <v>66.5</v>
      </c>
      <c r="B76" s="2">
        <f t="shared" si="1"/>
        <v>0.34668208670050549</v>
      </c>
    </row>
    <row r="77" spans="1:2" x14ac:dyDescent="0.25">
      <c r="A77">
        <v>67.5</v>
      </c>
      <c r="B77" s="2">
        <f t="shared" si="1"/>
        <v>0.34801556229783037</v>
      </c>
    </row>
    <row r="78" spans="1:2" x14ac:dyDescent="0.25">
      <c r="A78">
        <v>68.5</v>
      </c>
      <c r="B78" s="2">
        <f t="shared" si="1"/>
        <v>0.3492804372609486</v>
      </c>
    </row>
    <row r="79" spans="1:2" x14ac:dyDescent="0.25">
      <c r="A79">
        <v>69.5</v>
      </c>
      <c r="B79" s="2">
        <f t="shared" si="1"/>
        <v>0.35047815056906156</v>
      </c>
    </row>
    <row r="80" spans="1:2" x14ac:dyDescent="0.25">
      <c r="A80">
        <v>70.5</v>
      </c>
      <c r="B80" s="2">
        <f t="shared" si="1"/>
        <v>0.35161012620330528</v>
      </c>
    </row>
    <row r="81" spans="1:2" x14ac:dyDescent="0.25">
      <c r="A81">
        <v>71.5</v>
      </c>
      <c r="B81" s="2">
        <f t="shared" si="1"/>
        <v>0.35267777248910415</v>
      </c>
    </row>
    <row r="82" spans="1:2" x14ac:dyDescent="0.25">
      <c r="A82">
        <v>72.5</v>
      </c>
      <c r="B82" s="2">
        <f t="shared" si="1"/>
        <v>0.35368248149881681</v>
      </c>
    </row>
    <row r="83" spans="1:2" x14ac:dyDescent="0.25">
      <c r="A83">
        <v>73.5</v>
      </c>
      <c r="B83" s="2">
        <f t="shared" si="1"/>
        <v>0.35462562851207324</v>
      </c>
    </row>
    <row r="84" spans="1:2" x14ac:dyDescent="0.25">
      <c r="A84">
        <v>74.5</v>
      </c>
      <c r="B84" s="2">
        <f t="shared" si="1"/>
        <v>0.35550857153121151</v>
      </c>
    </row>
    <row r="85" spans="1:2" x14ac:dyDescent="0.25">
      <c r="A85">
        <v>75.5</v>
      </c>
      <c r="B85" s="2">
        <f t="shared" si="1"/>
        <v>0.35633265084924476</v>
      </c>
    </row>
    <row r="86" spans="1:2" x14ac:dyDescent="0.25">
      <c r="A86">
        <v>76.5</v>
      </c>
      <c r="B86" s="2">
        <f t="shared" si="1"/>
        <v>0.3570991886678187</v>
      </c>
    </row>
    <row r="87" spans="1:2" x14ac:dyDescent="0.25">
      <c r="A87">
        <v>77.5</v>
      </c>
      <c r="B87" s="2">
        <f t="shared" si="1"/>
        <v>0.35780948876265978</v>
      </c>
    </row>
    <row r="88" spans="1:2" x14ac:dyDescent="0.25">
      <c r="A88">
        <v>78.5</v>
      </c>
      <c r="B88" s="2">
        <f t="shared" si="1"/>
        <v>0.35846483619405972</v>
      </c>
    </row>
    <row r="89" spans="1:2" x14ac:dyDescent="0.25">
      <c r="A89">
        <v>79.5</v>
      </c>
      <c r="B89" s="2">
        <f t="shared" si="1"/>
        <v>0.3590664970599966</v>
      </c>
    </row>
    <row r="90" spans="1:2" x14ac:dyDescent="0.25">
      <c r="A90">
        <v>80.5</v>
      </c>
      <c r="B90" s="2">
        <f t="shared" si="1"/>
        <v>0.35961571828954719</v>
      </c>
    </row>
    <row r="91" spans="1:2" x14ac:dyDescent="0.25">
      <c r="A91">
        <v>81.5</v>
      </c>
      <c r="B91" s="2">
        <f t="shared" si="1"/>
        <v>0.36011372747431247</v>
      </c>
    </row>
    <row r="92" spans="1:2" x14ac:dyDescent="0.25">
      <c r="A92">
        <v>82.5</v>
      </c>
      <c r="B92" s="2">
        <f t="shared" si="1"/>
        <v>0.36056173273564029</v>
      </c>
    </row>
    <row r="93" spans="1:2" x14ac:dyDescent="0.25">
      <c r="A93">
        <v>83.5</v>
      </c>
      <c r="B93" s="2">
        <f t="shared" si="1"/>
        <v>0.36096092262550006</v>
      </c>
    </row>
    <row r="94" spans="1:2" x14ac:dyDescent="0.25">
      <c r="A94">
        <v>84.5</v>
      </c>
      <c r="B94" s="2">
        <f t="shared" si="1"/>
        <v>0.36131246605893708</v>
      </c>
    </row>
    <row r="95" spans="1:2" x14ac:dyDescent="0.25">
      <c r="A95">
        <v>85.5</v>
      </c>
      <c r="B95" s="2">
        <f t="shared" si="1"/>
        <v>0.36161751227610334</v>
      </c>
    </row>
    <row r="96" spans="1:2" x14ac:dyDescent="0.25">
      <c r="A96">
        <v>86.5</v>
      </c>
      <c r="B96" s="2">
        <f t="shared" si="1"/>
        <v>0.3618771908319412</v>
      </c>
    </row>
    <row r="97" spans="1:3" x14ac:dyDescent="0.25">
      <c r="A97">
        <v>87.5</v>
      </c>
      <c r="B97" s="2">
        <f t="shared" si="1"/>
        <v>0.362092611611666</v>
      </c>
    </row>
    <row r="98" spans="1:3" x14ac:dyDescent="0.25">
      <c r="A98">
        <v>88.5</v>
      </c>
      <c r="B98" s="2">
        <f t="shared" si="1"/>
        <v>0.36226486487027187</v>
      </c>
    </row>
    <row r="99" spans="1:3" x14ac:dyDescent="0.25">
      <c r="A99">
        <v>89.5</v>
      </c>
      <c r="B99" s="2">
        <f t="shared" si="1"/>
        <v>0.36239502129436002</v>
      </c>
    </row>
    <row r="100" spans="1:3" x14ac:dyDescent="0.25">
      <c r="A100">
        <v>90.5</v>
      </c>
      <c r="B100" s="2"/>
      <c r="C100" s="5">
        <f t="shared" ref="C100:C131" si="2">$D$12*A100+$D$13</f>
        <v>0.3629</v>
      </c>
    </row>
    <row r="101" spans="1:3" x14ac:dyDescent="0.25">
      <c r="A101">
        <v>91.5</v>
      </c>
      <c r="B101" s="2"/>
      <c r="C101" s="5">
        <f t="shared" si="2"/>
        <v>0.36849999999999994</v>
      </c>
    </row>
    <row r="102" spans="1:3" x14ac:dyDescent="0.25">
      <c r="A102">
        <v>92.5</v>
      </c>
      <c r="B102" s="2"/>
      <c r="C102" s="5">
        <f t="shared" si="2"/>
        <v>0.37409999999999999</v>
      </c>
    </row>
    <row r="103" spans="1:3" x14ac:dyDescent="0.25">
      <c r="A103">
        <v>93.5</v>
      </c>
      <c r="B103" s="2"/>
      <c r="C103" s="5">
        <f t="shared" si="2"/>
        <v>0.37969999999999993</v>
      </c>
    </row>
    <row r="104" spans="1:3" x14ac:dyDescent="0.25">
      <c r="A104">
        <v>94.5</v>
      </c>
      <c r="B104" s="2"/>
      <c r="C104" s="5">
        <f t="shared" si="2"/>
        <v>0.38529999999999998</v>
      </c>
    </row>
    <row r="105" spans="1:3" x14ac:dyDescent="0.25">
      <c r="A105">
        <v>95.5</v>
      </c>
      <c r="B105" s="2"/>
      <c r="C105" s="5">
        <f t="shared" si="2"/>
        <v>0.39089999999999991</v>
      </c>
    </row>
    <row r="106" spans="1:3" x14ac:dyDescent="0.25">
      <c r="A106">
        <v>96.5</v>
      </c>
      <c r="B106" s="2"/>
      <c r="C106" s="5">
        <f t="shared" si="2"/>
        <v>0.39649999999999996</v>
      </c>
    </row>
    <row r="107" spans="1:3" x14ac:dyDescent="0.25">
      <c r="A107">
        <v>97.5</v>
      </c>
      <c r="B107" s="2"/>
      <c r="C107" s="5">
        <f t="shared" si="2"/>
        <v>0.40210000000000001</v>
      </c>
    </row>
    <row r="108" spans="1:3" x14ac:dyDescent="0.25">
      <c r="A108">
        <v>98.5</v>
      </c>
      <c r="B108" s="2"/>
      <c r="C108" s="5">
        <f t="shared" si="2"/>
        <v>0.40769999999999995</v>
      </c>
    </row>
    <row r="109" spans="1:3" x14ac:dyDescent="0.25">
      <c r="A109">
        <v>99.5</v>
      </c>
      <c r="B109" s="2"/>
      <c r="C109" s="5">
        <f t="shared" si="2"/>
        <v>0.4133</v>
      </c>
    </row>
    <row r="110" spans="1:3" x14ac:dyDescent="0.25">
      <c r="A110">
        <v>100.5</v>
      </c>
      <c r="B110" s="2"/>
      <c r="C110" s="5">
        <f t="shared" si="2"/>
        <v>0.41889999999999994</v>
      </c>
    </row>
    <row r="111" spans="1:3" x14ac:dyDescent="0.25">
      <c r="A111">
        <v>101.5</v>
      </c>
      <c r="B111" s="2"/>
      <c r="C111" s="5">
        <f t="shared" si="2"/>
        <v>0.42449999999999999</v>
      </c>
    </row>
    <row r="112" spans="1:3" x14ac:dyDescent="0.25">
      <c r="A112">
        <v>102.5</v>
      </c>
      <c r="B112" s="2"/>
      <c r="C112" s="5">
        <f t="shared" si="2"/>
        <v>0.43009999999999993</v>
      </c>
    </row>
    <row r="113" spans="1:3" x14ac:dyDescent="0.25">
      <c r="A113">
        <v>103.5</v>
      </c>
      <c r="B113" s="2"/>
      <c r="C113" s="5">
        <f t="shared" si="2"/>
        <v>0.43569999999999998</v>
      </c>
    </row>
    <row r="114" spans="1:3" x14ac:dyDescent="0.25">
      <c r="A114">
        <v>104.5</v>
      </c>
      <c r="B114" s="2"/>
      <c r="C114" s="5">
        <f t="shared" si="2"/>
        <v>0.44129999999999991</v>
      </c>
    </row>
    <row r="115" spans="1:3" x14ac:dyDescent="0.25">
      <c r="A115">
        <v>105.5</v>
      </c>
      <c r="B115" s="2"/>
      <c r="C115" s="5">
        <f t="shared" si="2"/>
        <v>0.44689999999999996</v>
      </c>
    </row>
    <row r="116" spans="1:3" x14ac:dyDescent="0.25">
      <c r="A116">
        <v>106.5</v>
      </c>
      <c r="B116" s="2"/>
      <c r="C116" s="5">
        <f t="shared" si="2"/>
        <v>0.45250000000000001</v>
      </c>
    </row>
    <row r="117" spans="1:3" x14ac:dyDescent="0.25">
      <c r="A117">
        <v>107.5</v>
      </c>
      <c r="B117" s="2"/>
      <c r="C117" s="5">
        <f t="shared" si="2"/>
        <v>0.45809999999999995</v>
      </c>
    </row>
    <row r="118" spans="1:3" x14ac:dyDescent="0.25">
      <c r="A118">
        <v>108.5</v>
      </c>
      <c r="B118" s="2"/>
      <c r="C118" s="5">
        <f t="shared" si="2"/>
        <v>0.4637</v>
      </c>
    </row>
    <row r="119" spans="1:3" x14ac:dyDescent="0.25">
      <c r="A119">
        <v>109.5</v>
      </c>
      <c r="B119" s="2"/>
      <c r="C119" s="5">
        <f t="shared" si="2"/>
        <v>0.46929999999999994</v>
      </c>
    </row>
    <row r="120" spans="1:3" x14ac:dyDescent="0.25">
      <c r="A120">
        <v>110.5</v>
      </c>
      <c r="B120" s="2"/>
      <c r="C120" s="5">
        <f t="shared" si="2"/>
        <v>0.47489999999999999</v>
      </c>
    </row>
    <row r="121" spans="1:3" x14ac:dyDescent="0.25">
      <c r="A121">
        <v>111.5</v>
      </c>
      <c r="B121" s="2"/>
      <c r="C121" s="5">
        <f t="shared" si="2"/>
        <v>0.48049999999999993</v>
      </c>
    </row>
    <row r="122" spans="1:3" x14ac:dyDescent="0.25">
      <c r="A122">
        <v>112.5</v>
      </c>
      <c r="B122" s="2"/>
      <c r="C122" s="5">
        <f t="shared" si="2"/>
        <v>0.48609999999999998</v>
      </c>
    </row>
    <row r="123" spans="1:3" x14ac:dyDescent="0.25">
      <c r="A123">
        <v>113.5</v>
      </c>
      <c r="B123" s="2"/>
      <c r="C123" s="5">
        <f t="shared" si="2"/>
        <v>0.49169999999999991</v>
      </c>
    </row>
    <row r="124" spans="1:3" x14ac:dyDescent="0.25">
      <c r="A124">
        <v>114.5</v>
      </c>
      <c r="B124" s="2"/>
      <c r="C124" s="5">
        <f t="shared" si="2"/>
        <v>0.49729999999999996</v>
      </c>
    </row>
    <row r="125" spans="1:3" x14ac:dyDescent="0.25">
      <c r="A125">
        <v>115.5</v>
      </c>
      <c r="B125" s="2"/>
      <c r="C125" s="5">
        <f t="shared" si="2"/>
        <v>0.50290000000000001</v>
      </c>
    </row>
    <row r="126" spans="1:3" x14ac:dyDescent="0.25">
      <c r="A126">
        <v>116.5</v>
      </c>
      <c r="B126" s="2"/>
      <c r="C126" s="5">
        <f t="shared" si="2"/>
        <v>0.50849999999999995</v>
      </c>
    </row>
    <row r="127" spans="1:3" x14ac:dyDescent="0.25">
      <c r="A127">
        <v>117.5</v>
      </c>
      <c r="B127" s="2"/>
      <c r="C127" s="5">
        <f t="shared" si="2"/>
        <v>0.5141</v>
      </c>
    </row>
    <row r="128" spans="1:3" x14ac:dyDescent="0.25">
      <c r="A128">
        <v>118.5</v>
      </c>
      <c r="B128" s="2"/>
      <c r="C128" s="5">
        <f t="shared" si="2"/>
        <v>0.51969999999999994</v>
      </c>
    </row>
    <row r="129" spans="1:3" x14ac:dyDescent="0.25">
      <c r="A129">
        <v>119.5</v>
      </c>
      <c r="B129" s="2"/>
      <c r="C129" s="5">
        <f t="shared" si="2"/>
        <v>0.52529999999999999</v>
      </c>
    </row>
    <row r="130" spans="1:3" x14ac:dyDescent="0.25">
      <c r="A130">
        <v>120.5</v>
      </c>
      <c r="B130" s="2"/>
      <c r="C130" s="5">
        <f t="shared" si="2"/>
        <v>0.53089999999999993</v>
      </c>
    </row>
    <row r="131" spans="1:3" x14ac:dyDescent="0.25">
      <c r="A131">
        <v>121.5</v>
      </c>
      <c r="B131" s="2"/>
      <c r="C131" s="5">
        <f t="shared" si="2"/>
        <v>0.53649999999999998</v>
      </c>
    </row>
    <row r="132" spans="1:3" x14ac:dyDescent="0.25">
      <c r="A132">
        <v>122.5</v>
      </c>
      <c r="B132" s="2"/>
      <c r="C132" s="5">
        <f t="shared" ref="C132:C160" si="3">$D$12*A132+$D$13</f>
        <v>0.54209999999999992</v>
      </c>
    </row>
    <row r="133" spans="1:3" x14ac:dyDescent="0.25">
      <c r="A133">
        <v>123.5</v>
      </c>
      <c r="B133" s="2"/>
      <c r="C133" s="5">
        <f t="shared" si="3"/>
        <v>0.54769999999999996</v>
      </c>
    </row>
    <row r="134" spans="1:3" x14ac:dyDescent="0.25">
      <c r="A134">
        <v>124.5</v>
      </c>
      <c r="B134" s="2"/>
      <c r="C134" s="5">
        <f t="shared" si="3"/>
        <v>0.55330000000000001</v>
      </c>
    </row>
    <row r="135" spans="1:3" x14ac:dyDescent="0.25">
      <c r="A135">
        <v>125.5</v>
      </c>
      <c r="B135" s="2"/>
      <c r="C135" s="5">
        <f t="shared" si="3"/>
        <v>0.55889999999999995</v>
      </c>
    </row>
    <row r="136" spans="1:3" x14ac:dyDescent="0.25">
      <c r="A136">
        <v>126.5</v>
      </c>
      <c r="B136" s="2"/>
      <c r="C136" s="5">
        <f t="shared" si="3"/>
        <v>0.5645</v>
      </c>
    </row>
    <row r="137" spans="1:3" x14ac:dyDescent="0.25">
      <c r="A137">
        <v>127.5</v>
      </c>
      <c r="B137" s="2"/>
      <c r="C137" s="5">
        <f t="shared" si="3"/>
        <v>0.57009999999999994</v>
      </c>
    </row>
    <row r="138" spans="1:3" x14ac:dyDescent="0.25">
      <c r="A138">
        <v>128.5</v>
      </c>
      <c r="B138" s="2"/>
      <c r="C138" s="5">
        <f t="shared" si="3"/>
        <v>0.57569999999999999</v>
      </c>
    </row>
    <row r="139" spans="1:3" x14ac:dyDescent="0.25">
      <c r="A139">
        <v>129.5</v>
      </c>
      <c r="B139" s="2"/>
      <c r="C139" s="5">
        <f t="shared" si="3"/>
        <v>0.58129999999999993</v>
      </c>
    </row>
    <row r="140" spans="1:3" x14ac:dyDescent="0.25">
      <c r="A140">
        <v>130.5</v>
      </c>
      <c r="B140" s="2"/>
      <c r="C140" s="5">
        <f t="shared" si="3"/>
        <v>0.58689999999999998</v>
      </c>
    </row>
    <row r="141" spans="1:3" x14ac:dyDescent="0.25">
      <c r="A141">
        <v>131.5</v>
      </c>
      <c r="B141" s="2"/>
      <c r="C141" s="5">
        <f t="shared" si="3"/>
        <v>0.59249999999999992</v>
      </c>
    </row>
    <row r="142" spans="1:3" x14ac:dyDescent="0.25">
      <c r="A142">
        <v>132.5</v>
      </c>
      <c r="B142" s="2"/>
      <c r="C142" s="5">
        <f t="shared" si="3"/>
        <v>0.59809999999999997</v>
      </c>
    </row>
    <row r="143" spans="1:3" x14ac:dyDescent="0.25">
      <c r="A143">
        <v>133.5</v>
      </c>
      <c r="B143" s="2"/>
      <c r="C143" s="5">
        <f t="shared" si="3"/>
        <v>0.60370000000000001</v>
      </c>
    </row>
    <row r="144" spans="1:3" x14ac:dyDescent="0.25">
      <c r="A144">
        <v>134.5</v>
      </c>
      <c r="B144" s="2"/>
      <c r="C144" s="5">
        <f t="shared" si="3"/>
        <v>0.60929999999999995</v>
      </c>
    </row>
    <row r="145" spans="1:3" x14ac:dyDescent="0.25">
      <c r="A145">
        <v>135.5</v>
      </c>
      <c r="B145" s="2"/>
      <c r="C145" s="5">
        <f t="shared" si="3"/>
        <v>0.6149</v>
      </c>
    </row>
    <row r="146" spans="1:3" x14ac:dyDescent="0.25">
      <c r="A146">
        <v>136.5</v>
      </c>
      <c r="B146" s="2"/>
      <c r="C146" s="5">
        <f t="shared" si="3"/>
        <v>0.62049999999999994</v>
      </c>
    </row>
    <row r="147" spans="1:3" x14ac:dyDescent="0.25">
      <c r="A147">
        <v>137.5</v>
      </c>
      <c r="B147" s="2"/>
      <c r="C147" s="5">
        <f t="shared" si="3"/>
        <v>0.62609999999999999</v>
      </c>
    </row>
    <row r="148" spans="1:3" x14ac:dyDescent="0.25">
      <c r="A148">
        <v>138.5</v>
      </c>
      <c r="B148" s="2"/>
      <c r="C148" s="5">
        <f t="shared" si="3"/>
        <v>0.63169999999999993</v>
      </c>
    </row>
    <row r="149" spans="1:3" x14ac:dyDescent="0.25">
      <c r="A149">
        <v>139.5</v>
      </c>
      <c r="B149" s="2"/>
      <c r="C149" s="5">
        <f t="shared" si="3"/>
        <v>0.63729999999999998</v>
      </c>
    </row>
    <row r="150" spans="1:3" x14ac:dyDescent="0.25">
      <c r="A150">
        <v>140.5</v>
      </c>
      <c r="B150" s="2"/>
      <c r="C150" s="5">
        <f t="shared" si="3"/>
        <v>0.64289999999999992</v>
      </c>
    </row>
    <row r="151" spans="1:3" x14ac:dyDescent="0.25">
      <c r="A151">
        <v>141.5</v>
      </c>
      <c r="B151" s="2"/>
      <c r="C151" s="5">
        <f t="shared" si="3"/>
        <v>0.64849999999999997</v>
      </c>
    </row>
    <row r="152" spans="1:3" x14ac:dyDescent="0.25">
      <c r="A152">
        <v>142.5</v>
      </c>
      <c r="B152" s="2"/>
      <c r="C152" s="5">
        <f t="shared" si="3"/>
        <v>0.65410000000000001</v>
      </c>
    </row>
    <row r="153" spans="1:3" x14ac:dyDescent="0.25">
      <c r="A153">
        <v>143.5</v>
      </c>
      <c r="B153" s="2"/>
      <c r="C153" s="5">
        <f t="shared" si="3"/>
        <v>0.65969999999999995</v>
      </c>
    </row>
    <row r="154" spans="1:3" x14ac:dyDescent="0.25">
      <c r="A154">
        <v>144.5</v>
      </c>
      <c r="B154" s="2"/>
      <c r="C154" s="5">
        <f t="shared" si="3"/>
        <v>0.6653</v>
      </c>
    </row>
    <row r="155" spans="1:3" x14ac:dyDescent="0.25">
      <c r="A155">
        <v>145.5</v>
      </c>
      <c r="B155" s="2"/>
      <c r="C155" s="5">
        <f t="shared" si="3"/>
        <v>0.67089999999999994</v>
      </c>
    </row>
    <row r="156" spans="1:3" x14ac:dyDescent="0.25">
      <c r="A156">
        <v>146.5</v>
      </c>
      <c r="B156" s="2"/>
      <c r="C156" s="5">
        <f t="shared" si="3"/>
        <v>0.67649999999999999</v>
      </c>
    </row>
    <row r="157" spans="1:3" x14ac:dyDescent="0.25">
      <c r="A157">
        <v>147.5</v>
      </c>
      <c r="B157" s="2"/>
      <c r="C157" s="5">
        <f t="shared" si="3"/>
        <v>0.68209999999999993</v>
      </c>
    </row>
    <row r="158" spans="1:3" x14ac:dyDescent="0.25">
      <c r="A158">
        <v>148.5</v>
      </c>
      <c r="B158" s="2"/>
      <c r="C158" s="5">
        <f t="shared" si="3"/>
        <v>0.68769999999999998</v>
      </c>
    </row>
    <row r="159" spans="1:3" x14ac:dyDescent="0.25">
      <c r="A159">
        <v>149.5</v>
      </c>
      <c r="B159" s="2"/>
      <c r="C159" s="5">
        <f t="shared" si="3"/>
        <v>0.69329999999999992</v>
      </c>
    </row>
    <row r="160" spans="1:3" x14ac:dyDescent="0.25">
      <c r="A160">
        <v>150.5</v>
      </c>
      <c r="B160" s="2"/>
      <c r="C160" s="5">
        <f t="shared" si="3"/>
        <v>0.69889999999999997</v>
      </c>
    </row>
    <row r="161" spans="1:3" x14ac:dyDescent="0.25">
      <c r="A161">
        <v>151.5</v>
      </c>
      <c r="B161" s="2"/>
      <c r="C161" s="5">
        <v>0.7</v>
      </c>
    </row>
    <row r="162" spans="1:3" x14ac:dyDescent="0.25">
      <c r="A162">
        <v>152.5</v>
      </c>
      <c r="B162" s="2"/>
      <c r="C162" s="5">
        <v>0.7</v>
      </c>
    </row>
    <row r="163" spans="1:3" x14ac:dyDescent="0.25">
      <c r="A163">
        <v>153.5</v>
      </c>
      <c r="B163" s="2"/>
      <c r="C163" s="5">
        <v>0.7</v>
      </c>
    </row>
    <row r="164" spans="1:3" x14ac:dyDescent="0.25">
      <c r="A164">
        <v>154.5</v>
      </c>
      <c r="B164" s="2"/>
      <c r="C164" s="5">
        <v>0.7</v>
      </c>
    </row>
    <row r="165" spans="1:3" x14ac:dyDescent="0.25">
      <c r="A165">
        <v>155.5</v>
      </c>
      <c r="C165" s="5">
        <v>0.7</v>
      </c>
    </row>
    <row r="166" spans="1:3" x14ac:dyDescent="0.25">
      <c r="A166">
        <v>156.5</v>
      </c>
      <c r="C166" s="5">
        <v>0.7</v>
      </c>
    </row>
    <row r="167" spans="1:3" x14ac:dyDescent="0.25">
      <c r="A167">
        <v>157.5</v>
      </c>
      <c r="C167" s="5">
        <v>0.7</v>
      </c>
    </row>
    <row r="168" spans="1:3" x14ac:dyDescent="0.25">
      <c r="A168">
        <v>158.5</v>
      </c>
      <c r="C168" s="5">
        <v>0.7</v>
      </c>
    </row>
    <row r="169" spans="1:3" x14ac:dyDescent="0.25">
      <c r="A169">
        <v>159.5</v>
      </c>
      <c r="C169" s="5">
        <v>0.7</v>
      </c>
    </row>
    <row r="170" spans="1:3" x14ac:dyDescent="0.25">
      <c r="A170">
        <f>A169+1</f>
        <v>160.5</v>
      </c>
      <c r="C170" s="5">
        <v>0.7</v>
      </c>
    </row>
    <row r="171" spans="1:3" x14ac:dyDescent="0.25">
      <c r="A171">
        <f t="shared" ref="A171:A177" si="4">A170+1</f>
        <v>161.5</v>
      </c>
      <c r="C171" s="5">
        <v>0.7</v>
      </c>
    </row>
    <row r="172" spans="1:3" x14ac:dyDescent="0.25">
      <c r="A172">
        <f t="shared" si="4"/>
        <v>162.5</v>
      </c>
      <c r="C172" s="5">
        <v>0.7</v>
      </c>
    </row>
    <row r="173" spans="1:3" x14ac:dyDescent="0.25">
      <c r="A173">
        <f t="shared" si="4"/>
        <v>163.5</v>
      </c>
      <c r="C173" s="5">
        <v>0.7</v>
      </c>
    </row>
    <row r="174" spans="1:3" x14ac:dyDescent="0.25">
      <c r="A174">
        <f t="shared" si="4"/>
        <v>164.5</v>
      </c>
      <c r="C174" s="5">
        <v>0.7</v>
      </c>
    </row>
    <row r="175" spans="1:3" x14ac:dyDescent="0.25">
      <c r="A175">
        <f t="shared" si="4"/>
        <v>165.5</v>
      </c>
      <c r="C175" s="5">
        <v>0.7</v>
      </c>
    </row>
    <row r="176" spans="1:3" x14ac:dyDescent="0.25">
      <c r="A176">
        <f t="shared" si="4"/>
        <v>166.5</v>
      </c>
      <c r="C176" s="5">
        <v>0.7</v>
      </c>
    </row>
    <row r="177" spans="1:3" x14ac:dyDescent="0.25">
      <c r="A177">
        <f t="shared" si="4"/>
        <v>167.5</v>
      </c>
      <c r="C177" s="5">
        <v>0.7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68"/>
  <sheetViews>
    <sheetView zoomScale="130" zoomScaleNormal="130" workbookViewId="0">
      <selection activeCell="E6" sqref="E6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 t="s">
        <v>82</v>
      </c>
      <c r="B2" s="1" t="s">
        <v>83</v>
      </c>
      <c r="D2" s="1" t="s">
        <v>29</v>
      </c>
      <c r="H2" s="8" t="s">
        <v>24</v>
      </c>
      <c r="I2" s="4">
        <v>60</v>
      </c>
      <c r="J2" s="1" t="s">
        <v>23</v>
      </c>
      <c r="M2" s="4">
        <v>100</v>
      </c>
      <c r="N2" s="1"/>
      <c r="R2" s="1"/>
      <c r="U2" s="1"/>
      <c r="V2" s="1"/>
    </row>
    <row r="3" spans="1:22" x14ac:dyDescent="0.25">
      <c r="A3" s="1"/>
      <c r="B3" s="1"/>
    </row>
    <row r="4" spans="1:22" x14ac:dyDescent="0.25">
      <c r="F4" t="s">
        <v>73</v>
      </c>
      <c r="G4" s="11" t="s">
        <v>84</v>
      </c>
    </row>
    <row r="5" spans="1:22" ht="45" x14ac:dyDescent="0.25">
      <c r="B5" s="10" t="s">
        <v>30</v>
      </c>
      <c r="C5" t="s">
        <v>25</v>
      </c>
      <c r="D5" t="s">
        <v>126</v>
      </c>
    </row>
    <row r="6" spans="1:22" x14ac:dyDescent="0.25">
      <c r="G6" s="7" t="s">
        <v>85</v>
      </c>
      <c r="I6" s="7"/>
      <c r="J6" s="7" t="s">
        <v>86</v>
      </c>
    </row>
    <row r="7" spans="1:22" x14ac:dyDescent="0.25">
      <c r="B7">
        <v>0.5</v>
      </c>
      <c r="C7" s="5">
        <f>$G$8*B7^$G$9</f>
        <v>1.3300017416975203E-2</v>
      </c>
      <c r="G7" s="7"/>
    </row>
    <row r="8" spans="1:22" x14ac:dyDescent="0.25">
      <c r="B8">
        <v>1.5</v>
      </c>
      <c r="C8" s="5">
        <f t="shared" ref="C8:C66" si="0">$G$8*B8^$G$9</f>
        <v>2.9106631807138281E-2</v>
      </c>
      <c r="G8" s="7">
        <v>2.18E-2</v>
      </c>
      <c r="J8">
        <v>7.3000000000000001E-3</v>
      </c>
    </row>
    <row r="9" spans="1:22" x14ac:dyDescent="0.25">
      <c r="B9">
        <v>2.5</v>
      </c>
      <c r="C9" s="5">
        <f t="shared" si="0"/>
        <v>4.1893623540722472E-2</v>
      </c>
      <c r="G9" s="7">
        <v>0.71289999999999998</v>
      </c>
      <c r="J9">
        <v>-3.2099999999999997E-2</v>
      </c>
    </row>
    <row r="10" spans="1:22" x14ac:dyDescent="0.25">
      <c r="B10">
        <v>3.5</v>
      </c>
      <c r="C10" s="5">
        <f t="shared" si="0"/>
        <v>5.3250366651254148E-2</v>
      </c>
    </row>
    <row r="11" spans="1:22" x14ac:dyDescent="0.25">
      <c r="B11">
        <v>4.5</v>
      </c>
      <c r="C11" s="5">
        <f t="shared" si="0"/>
        <v>6.3698865091335349E-2</v>
      </c>
    </row>
    <row r="12" spans="1:22" x14ac:dyDescent="0.25">
      <c r="B12">
        <v>5.5</v>
      </c>
      <c r="C12" s="5">
        <f t="shared" si="0"/>
        <v>7.3495551806784326E-2</v>
      </c>
    </row>
    <row r="13" spans="1:22" x14ac:dyDescent="0.25">
      <c r="B13">
        <v>6.5</v>
      </c>
      <c r="C13" s="5">
        <f t="shared" si="0"/>
        <v>8.2790866034082797E-2</v>
      </c>
    </row>
    <row r="14" spans="1:22" x14ac:dyDescent="0.25">
      <c r="B14">
        <v>7.5</v>
      </c>
      <c r="C14" s="5">
        <f t="shared" si="0"/>
        <v>9.1682757791755665E-2</v>
      </c>
    </row>
    <row r="15" spans="1:22" x14ac:dyDescent="0.25">
      <c r="B15">
        <v>8.5</v>
      </c>
      <c r="C15" s="5">
        <f t="shared" si="0"/>
        <v>0.10023958171576419</v>
      </c>
    </row>
    <row r="16" spans="1:22" x14ac:dyDescent="0.25">
      <c r="B16">
        <v>9.5</v>
      </c>
      <c r="C16" s="5">
        <f t="shared" si="0"/>
        <v>0.1085114712308181</v>
      </c>
    </row>
    <row r="17" spans="2:17" x14ac:dyDescent="0.25">
      <c r="B17">
        <v>10.5</v>
      </c>
      <c r="C17" s="5">
        <f t="shared" si="0"/>
        <v>0.11653660045098414</v>
      </c>
    </row>
    <row r="18" spans="2:17" x14ac:dyDescent="0.25">
      <c r="B18">
        <v>11.5</v>
      </c>
      <c r="C18" s="5">
        <f t="shared" si="0"/>
        <v>0.12434490188636203</v>
      </c>
      <c r="Q18" s="11"/>
    </row>
    <row r="19" spans="2:17" x14ac:dyDescent="0.25">
      <c r="B19">
        <v>12.5</v>
      </c>
      <c r="C19" s="5">
        <f t="shared" si="0"/>
        <v>0.13196040564065134</v>
      </c>
    </row>
    <row r="20" spans="2:17" x14ac:dyDescent="0.25">
      <c r="B20">
        <v>13.5</v>
      </c>
      <c r="C20" s="5">
        <f t="shared" si="0"/>
        <v>0.13940278080987181</v>
      </c>
    </row>
    <row r="21" spans="2:17" x14ac:dyDescent="0.25">
      <c r="B21">
        <v>14.5</v>
      </c>
      <c r="C21" s="5">
        <f t="shared" si="0"/>
        <v>0.14668839015525448</v>
      </c>
    </row>
    <row r="22" spans="2:17" x14ac:dyDescent="0.25">
      <c r="B22">
        <v>15.5</v>
      </c>
      <c r="C22" s="5">
        <f t="shared" si="0"/>
        <v>0.15383103470769519</v>
      </c>
    </row>
    <row r="23" spans="2:17" x14ac:dyDescent="0.25">
      <c r="B23">
        <v>16.5</v>
      </c>
      <c r="C23" s="5">
        <f t="shared" si="0"/>
        <v>0.16084249357239142</v>
      </c>
    </row>
    <row r="24" spans="2:17" x14ac:dyDescent="0.25">
      <c r="B24">
        <v>17.5</v>
      </c>
      <c r="C24" s="5">
        <f t="shared" si="0"/>
        <v>0.16773292424758657</v>
      </c>
    </row>
    <row r="25" spans="2:17" x14ac:dyDescent="0.25">
      <c r="B25">
        <v>18.5</v>
      </c>
      <c r="C25" s="5">
        <f t="shared" si="0"/>
        <v>0.17451116540036934</v>
      </c>
    </row>
    <row r="26" spans="2:17" x14ac:dyDescent="0.25">
      <c r="B26">
        <v>19.5</v>
      </c>
      <c r="C26" s="5">
        <f t="shared" si="0"/>
        <v>0.18118496984616778</v>
      </c>
    </row>
    <row r="27" spans="2:17" x14ac:dyDescent="0.25">
      <c r="B27">
        <v>20.5</v>
      </c>
      <c r="C27" s="5">
        <f t="shared" si="0"/>
        <v>0.18776118656895213</v>
      </c>
    </row>
    <row r="28" spans="2:17" x14ac:dyDescent="0.25">
      <c r="B28">
        <v>21.5</v>
      </c>
      <c r="C28" s="5">
        <f t="shared" si="0"/>
        <v>0.19424590486545207</v>
      </c>
    </row>
    <row r="29" spans="2:17" x14ac:dyDescent="0.25">
      <c r="B29">
        <v>22.5</v>
      </c>
      <c r="C29" s="5">
        <f t="shared" si="0"/>
        <v>0.20064456988617835</v>
      </c>
    </row>
    <row r="30" spans="2:17" x14ac:dyDescent="0.25">
      <c r="B30">
        <v>23.5</v>
      </c>
      <c r="C30" s="5">
        <f t="shared" si="0"/>
        <v>0.20696207626525184</v>
      </c>
    </row>
    <row r="31" spans="2:17" x14ac:dyDescent="0.25">
      <c r="B31">
        <v>24.5</v>
      </c>
      <c r="C31" s="5">
        <f t="shared" si="0"/>
        <v>0.21320284474769469</v>
      </c>
    </row>
    <row r="32" spans="2:17" x14ac:dyDescent="0.25">
      <c r="B32">
        <v>25.5</v>
      </c>
      <c r="C32" s="5">
        <f t="shared" si="0"/>
        <v>0.21937088546804706</v>
      </c>
    </row>
    <row r="33" spans="2:3" x14ac:dyDescent="0.25">
      <c r="B33">
        <v>26.5</v>
      </c>
      <c r="C33" s="5">
        <f t="shared" si="0"/>
        <v>0.2254698506367141</v>
      </c>
    </row>
    <row r="34" spans="2:3" x14ac:dyDescent="0.25">
      <c r="B34">
        <v>27.5</v>
      </c>
      <c r="C34" s="5">
        <f t="shared" si="0"/>
        <v>0.23150307873892528</v>
      </c>
    </row>
    <row r="35" spans="2:3" x14ac:dyDescent="0.25">
      <c r="B35">
        <v>28.5</v>
      </c>
      <c r="C35" s="5">
        <f t="shared" si="0"/>
        <v>0.23747363187172496</v>
      </c>
    </row>
    <row r="36" spans="2:3" x14ac:dyDescent="0.25">
      <c r="B36">
        <v>29.5</v>
      </c>
      <c r="C36" s="5">
        <f t="shared" si="0"/>
        <v>0.24338432748712915</v>
      </c>
    </row>
    <row r="37" spans="2:3" x14ac:dyDescent="0.25">
      <c r="B37">
        <v>30.5</v>
      </c>
      <c r="C37" s="5">
        <f t="shared" si="0"/>
        <v>0.24923776554026483</v>
      </c>
    </row>
    <row r="38" spans="2:3" x14ac:dyDescent="0.25">
      <c r="B38">
        <v>31.5</v>
      </c>
      <c r="C38" s="5">
        <f t="shared" si="0"/>
        <v>0.25503635183613266</v>
      </c>
    </row>
    <row r="39" spans="2:3" x14ac:dyDescent="0.25">
      <c r="B39">
        <v>32.5</v>
      </c>
      <c r="C39" s="5">
        <f t="shared" si="0"/>
        <v>0.26078231821075804</v>
      </c>
    </row>
    <row r="40" spans="2:3" x14ac:dyDescent="0.25">
      <c r="B40">
        <v>33.5</v>
      </c>
      <c r="C40" s="5">
        <f t="shared" si="0"/>
        <v>0.26647774005992353</v>
      </c>
    </row>
    <row r="41" spans="2:3" x14ac:dyDescent="0.25">
      <c r="B41">
        <v>34.5</v>
      </c>
      <c r="C41" s="5">
        <f t="shared" si="0"/>
        <v>0.27212455163266969</v>
      </c>
    </row>
    <row r="42" spans="2:3" x14ac:dyDescent="0.25">
      <c r="B42">
        <v>35.5</v>
      </c>
      <c r="C42" s="5">
        <f t="shared" si="0"/>
        <v>0.27772455943096969</v>
      </c>
    </row>
    <row r="43" spans="2:3" x14ac:dyDescent="0.25">
      <c r="B43">
        <v>36.5</v>
      </c>
      <c r="C43" s="5">
        <f t="shared" si="0"/>
        <v>0.28327945399671056</v>
      </c>
    </row>
    <row r="44" spans="2:3" x14ac:dyDescent="0.25">
      <c r="B44">
        <v>37.5</v>
      </c>
      <c r="C44" s="5">
        <f t="shared" si="0"/>
        <v>0.2887908203188343</v>
      </c>
    </row>
    <row r="45" spans="2:3" x14ac:dyDescent="0.25">
      <c r="B45">
        <v>38.5</v>
      </c>
      <c r="C45" s="5">
        <f t="shared" si="0"/>
        <v>0.29426014705457332</v>
      </c>
    </row>
    <row r="46" spans="2:3" x14ac:dyDescent="0.25">
      <c r="B46">
        <v>39.5</v>
      </c>
      <c r="C46" s="5">
        <f t="shared" si="0"/>
        <v>0.29968883472713698</v>
      </c>
    </row>
    <row r="47" spans="2:3" x14ac:dyDescent="0.25">
      <c r="B47">
        <v>40.5</v>
      </c>
      <c r="C47" s="5">
        <f t="shared" si="0"/>
        <v>0.30507820303643934</v>
      </c>
    </row>
    <row r="48" spans="2:3" x14ac:dyDescent="0.25">
      <c r="B48">
        <v>41.5</v>
      </c>
      <c r="C48" s="5">
        <f t="shared" si="0"/>
        <v>0.31042949739831605</v>
      </c>
    </row>
    <row r="49" spans="2:4" x14ac:dyDescent="0.25">
      <c r="B49">
        <v>42.5</v>
      </c>
      <c r="C49" s="5">
        <f t="shared" si="0"/>
        <v>0.31574389481023502</v>
      </c>
    </row>
    <row r="50" spans="2:4" x14ac:dyDescent="0.25">
      <c r="B50">
        <v>43.5</v>
      </c>
      <c r="C50" s="5">
        <f t="shared" si="0"/>
        <v>0.32102250912704955</v>
      </c>
    </row>
    <row r="51" spans="2:4" x14ac:dyDescent="0.25">
      <c r="B51">
        <v>44.5</v>
      </c>
      <c r="C51" s="5">
        <f t="shared" si="0"/>
        <v>0.32626639581829819</v>
      </c>
      <c r="D51" s="2"/>
    </row>
    <row r="52" spans="2:4" x14ac:dyDescent="0.25">
      <c r="B52">
        <v>45.5</v>
      </c>
      <c r="C52" s="5">
        <f t="shared" si="0"/>
        <v>0.3314765562684821</v>
      </c>
    </row>
    <row r="53" spans="2:4" x14ac:dyDescent="0.25">
      <c r="B53">
        <v>46.5</v>
      </c>
      <c r="C53" s="5">
        <f t="shared" si="0"/>
        <v>0.33665394167328111</v>
      </c>
    </row>
    <row r="54" spans="2:4" x14ac:dyDescent="0.25">
      <c r="B54">
        <v>47.5</v>
      </c>
      <c r="C54" s="5">
        <f t="shared" si="0"/>
        <v>0.34179945657753164</v>
      </c>
    </row>
    <row r="55" spans="2:4" x14ac:dyDescent="0.25">
      <c r="B55">
        <v>48.5</v>
      </c>
      <c r="C55" s="5">
        <f t="shared" si="0"/>
        <v>0.34691396209473552</v>
      </c>
    </row>
    <row r="56" spans="2:4" x14ac:dyDescent="0.25">
      <c r="B56">
        <v>49.5</v>
      </c>
      <c r="C56" s="5">
        <f t="shared" si="0"/>
        <v>0.35199827884272994</v>
      </c>
    </row>
    <row r="57" spans="2:4" x14ac:dyDescent="0.25">
      <c r="B57">
        <v>50.5</v>
      </c>
      <c r="C57" s="5">
        <f t="shared" si="0"/>
        <v>0.35705318962575827</v>
      </c>
    </row>
    <row r="58" spans="2:4" x14ac:dyDescent="0.25">
      <c r="B58">
        <v>51.5</v>
      </c>
      <c r="C58" s="5">
        <f t="shared" si="0"/>
        <v>0.36207944188942681</v>
      </c>
    </row>
    <row r="59" spans="2:4" x14ac:dyDescent="0.25">
      <c r="B59">
        <v>52.5</v>
      </c>
      <c r="C59" s="5">
        <f t="shared" si="0"/>
        <v>0.36707774997180814</v>
      </c>
    </row>
    <row r="60" spans="2:4" x14ac:dyDescent="0.25">
      <c r="B60">
        <v>53.5</v>
      </c>
      <c r="C60" s="5">
        <f t="shared" si="0"/>
        <v>0.37204879717117012</v>
      </c>
    </row>
    <row r="61" spans="2:4" x14ac:dyDescent="0.25">
      <c r="B61">
        <v>54.5</v>
      </c>
      <c r="C61" s="5">
        <f t="shared" si="0"/>
        <v>0.37699323764841036</v>
      </c>
    </row>
    <row r="62" spans="2:4" x14ac:dyDescent="0.25">
      <c r="B62">
        <v>55.5</v>
      </c>
      <c r="C62" s="5">
        <f t="shared" si="0"/>
        <v>0.38191169818019416</v>
      </c>
      <c r="D62" s="5"/>
    </row>
    <row r="63" spans="2:4" x14ac:dyDescent="0.25">
      <c r="B63">
        <v>56.5</v>
      </c>
      <c r="C63" s="5">
        <f t="shared" si="0"/>
        <v>0.38680477977698824</v>
      </c>
      <c r="D63" s="5"/>
    </row>
    <row r="64" spans="2:4" x14ac:dyDescent="0.25">
      <c r="B64">
        <v>57.5</v>
      </c>
      <c r="C64" s="5">
        <f t="shared" si="0"/>
        <v>0.39167305917859874</v>
      </c>
      <c r="D64" s="5"/>
    </row>
    <row r="65" spans="2:5" x14ac:dyDescent="0.25">
      <c r="B65">
        <v>58.5</v>
      </c>
      <c r="C65" s="5">
        <f t="shared" si="0"/>
        <v>0.39651709023846099</v>
      </c>
      <c r="D65" s="5"/>
    </row>
    <row r="66" spans="2:5" x14ac:dyDescent="0.25">
      <c r="B66">
        <v>59.5</v>
      </c>
      <c r="C66" s="5">
        <f t="shared" si="0"/>
        <v>0.4013374052067038</v>
      </c>
      <c r="D66" s="5"/>
    </row>
    <row r="67" spans="2:5" x14ac:dyDescent="0.25">
      <c r="B67">
        <v>60.5</v>
      </c>
      <c r="C67" s="5"/>
      <c r="D67" s="5">
        <f>$J$8*B67+$J$9</f>
        <v>0.40954999999999997</v>
      </c>
      <c r="E67" s="5"/>
    </row>
    <row r="68" spans="2:5" x14ac:dyDescent="0.25">
      <c r="B68">
        <v>61.5</v>
      </c>
      <c r="C68" s="5"/>
      <c r="D68" s="5">
        <f t="shared" ref="D68:D106" si="1">$J$8*B68+$J$9</f>
        <v>0.41685</v>
      </c>
      <c r="E68" s="5"/>
    </row>
    <row r="69" spans="2:5" x14ac:dyDescent="0.25">
      <c r="B69">
        <v>62.5</v>
      </c>
      <c r="C69" s="5"/>
      <c r="D69" s="5">
        <f t="shared" si="1"/>
        <v>0.42414999999999997</v>
      </c>
      <c r="E69" s="5"/>
    </row>
    <row r="70" spans="2:5" x14ac:dyDescent="0.25">
      <c r="B70">
        <v>63.5</v>
      </c>
      <c r="C70" s="5"/>
      <c r="D70" s="5">
        <f t="shared" si="1"/>
        <v>0.43145</v>
      </c>
      <c r="E70" s="5"/>
    </row>
    <row r="71" spans="2:5" x14ac:dyDescent="0.25">
      <c r="B71">
        <v>64.5</v>
      </c>
      <c r="C71" s="5"/>
      <c r="D71" s="5">
        <f t="shared" si="1"/>
        <v>0.43874999999999997</v>
      </c>
      <c r="E71" s="5"/>
    </row>
    <row r="72" spans="2:5" x14ac:dyDescent="0.25">
      <c r="B72">
        <v>65.5</v>
      </c>
      <c r="C72" s="5"/>
      <c r="D72" s="5">
        <f t="shared" si="1"/>
        <v>0.44605</v>
      </c>
      <c r="E72" s="5"/>
    </row>
    <row r="73" spans="2:5" x14ac:dyDescent="0.25">
      <c r="B73">
        <v>66.5</v>
      </c>
      <c r="C73" s="5"/>
      <c r="D73" s="5">
        <f t="shared" si="1"/>
        <v>0.45334999999999998</v>
      </c>
      <c r="E73" s="5"/>
    </row>
    <row r="74" spans="2:5" x14ac:dyDescent="0.25">
      <c r="B74">
        <v>67.5</v>
      </c>
      <c r="C74" s="5"/>
      <c r="D74" s="5">
        <f t="shared" si="1"/>
        <v>0.46065</v>
      </c>
      <c r="E74" s="5"/>
    </row>
    <row r="75" spans="2:5" x14ac:dyDescent="0.25">
      <c r="B75">
        <v>68.5</v>
      </c>
      <c r="C75" s="5"/>
      <c r="D75" s="5">
        <f t="shared" si="1"/>
        <v>0.46794999999999998</v>
      </c>
      <c r="E75" s="5"/>
    </row>
    <row r="76" spans="2:5" x14ac:dyDescent="0.25">
      <c r="B76">
        <v>69.5</v>
      </c>
      <c r="C76" s="5"/>
      <c r="D76" s="5">
        <f t="shared" si="1"/>
        <v>0.47524999999999995</v>
      </c>
      <c r="E76" s="5"/>
    </row>
    <row r="77" spans="2:5" x14ac:dyDescent="0.25">
      <c r="B77">
        <v>70.5</v>
      </c>
      <c r="C77" s="5"/>
      <c r="D77" s="5">
        <f t="shared" si="1"/>
        <v>0.48255000000000003</v>
      </c>
      <c r="E77" s="5"/>
    </row>
    <row r="78" spans="2:5" x14ac:dyDescent="0.25">
      <c r="B78">
        <v>71.5</v>
      </c>
      <c r="C78" s="5"/>
      <c r="D78" s="5">
        <f t="shared" si="1"/>
        <v>0.48985000000000001</v>
      </c>
      <c r="E78" s="5"/>
    </row>
    <row r="79" spans="2:5" x14ac:dyDescent="0.25">
      <c r="B79">
        <v>72.5</v>
      </c>
      <c r="C79" s="5"/>
      <c r="D79" s="5">
        <f t="shared" si="1"/>
        <v>0.49714999999999998</v>
      </c>
      <c r="E79" s="5"/>
    </row>
    <row r="80" spans="2:5" x14ac:dyDescent="0.25">
      <c r="B80">
        <v>73.5</v>
      </c>
      <c r="C80" s="5"/>
      <c r="D80" s="5">
        <f t="shared" si="1"/>
        <v>0.50444999999999995</v>
      </c>
      <c r="E80" s="5"/>
    </row>
    <row r="81" spans="2:5" x14ac:dyDescent="0.25">
      <c r="B81">
        <v>74.5</v>
      </c>
      <c r="C81" s="5"/>
      <c r="D81" s="5">
        <f t="shared" si="1"/>
        <v>0.51175000000000004</v>
      </c>
      <c r="E81" s="5"/>
    </row>
    <row r="82" spans="2:5" x14ac:dyDescent="0.25">
      <c r="B82">
        <v>75.5</v>
      </c>
      <c r="C82" s="5"/>
      <c r="D82" s="5">
        <f t="shared" si="1"/>
        <v>0.51905000000000001</v>
      </c>
      <c r="E82" s="5"/>
    </row>
    <row r="83" spans="2:5" x14ac:dyDescent="0.25">
      <c r="B83">
        <v>76.5</v>
      </c>
      <c r="C83" s="5"/>
      <c r="D83" s="5">
        <f t="shared" si="1"/>
        <v>0.52634999999999998</v>
      </c>
      <c r="E83" s="5"/>
    </row>
    <row r="84" spans="2:5" x14ac:dyDescent="0.25">
      <c r="B84">
        <v>77.5</v>
      </c>
      <c r="C84" s="5"/>
      <c r="D84" s="5">
        <f t="shared" si="1"/>
        <v>0.53364999999999996</v>
      </c>
      <c r="E84" s="5"/>
    </row>
    <row r="85" spans="2:5" x14ac:dyDescent="0.25">
      <c r="B85">
        <v>78.5</v>
      </c>
      <c r="C85" s="5"/>
      <c r="D85" s="5">
        <f t="shared" si="1"/>
        <v>0.54095000000000004</v>
      </c>
      <c r="E85" s="5"/>
    </row>
    <row r="86" spans="2:5" x14ac:dyDescent="0.25">
      <c r="B86">
        <v>79.5</v>
      </c>
      <c r="C86" s="5"/>
      <c r="D86" s="5">
        <f t="shared" si="1"/>
        <v>0.54825000000000002</v>
      </c>
      <c r="E86" s="5"/>
    </row>
    <row r="87" spans="2:5" x14ac:dyDescent="0.25">
      <c r="B87">
        <v>80.5</v>
      </c>
      <c r="C87" s="5"/>
      <c r="D87" s="5">
        <f t="shared" si="1"/>
        <v>0.55554999999999999</v>
      </c>
      <c r="E87" s="5"/>
    </row>
    <row r="88" spans="2:5" x14ac:dyDescent="0.25">
      <c r="B88">
        <v>81.5</v>
      </c>
      <c r="C88" s="5"/>
      <c r="D88" s="5">
        <f t="shared" si="1"/>
        <v>0.56284999999999996</v>
      </c>
      <c r="E88" s="5"/>
    </row>
    <row r="89" spans="2:5" x14ac:dyDescent="0.25">
      <c r="B89">
        <v>82.5</v>
      </c>
      <c r="C89" s="5"/>
      <c r="D89" s="5">
        <f t="shared" si="1"/>
        <v>0.57014999999999993</v>
      </c>
      <c r="E89" s="5"/>
    </row>
    <row r="90" spans="2:5" x14ac:dyDescent="0.25">
      <c r="B90">
        <v>83.5</v>
      </c>
      <c r="C90" s="5"/>
      <c r="D90" s="5">
        <f t="shared" si="1"/>
        <v>0.57745000000000002</v>
      </c>
      <c r="E90" s="5"/>
    </row>
    <row r="91" spans="2:5" x14ac:dyDescent="0.25">
      <c r="B91">
        <v>84.5</v>
      </c>
      <c r="C91" s="5"/>
      <c r="D91" s="5">
        <f t="shared" si="1"/>
        <v>0.58474999999999999</v>
      </c>
      <c r="E91" s="5"/>
    </row>
    <row r="92" spans="2:5" x14ac:dyDescent="0.25">
      <c r="B92">
        <v>85.5</v>
      </c>
      <c r="C92" s="5"/>
      <c r="D92" s="5">
        <f t="shared" si="1"/>
        <v>0.59204999999999997</v>
      </c>
      <c r="E92" s="5"/>
    </row>
    <row r="93" spans="2:5" x14ac:dyDescent="0.25">
      <c r="B93">
        <v>86.5</v>
      </c>
      <c r="C93" s="5"/>
      <c r="D93" s="5">
        <f t="shared" si="1"/>
        <v>0.59934999999999994</v>
      </c>
      <c r="E93" s="5"/>
    </row>
    <row r="94" spans="2:5" x14ac:dyDescent="0.25">
      <c r="B94">
        <v>87.5</v>
      </c>
      <c r="C94" s="5"/>
      <c r="D94" s="5">
        <f t="shared" si="1"/>
        <v>0.60665000000000002</v>
      </c>
      <c r="E94" s="5"/>
    </row>
    <row r="95" spans="2:5" x14ac:dyDescent="0.25">
      <c r="B95">
        <v>88.5</v>
      </c>
      <c r="C95" s="5"/>
      <c r="D95" s="5">
        <f t="shared" si="1"/>
        <v>0.61395</v>
      </c>
      <c r="E95" s="5"/>
    </row>
    <row r="96" spans="2:5" x14ac:dyDescent="0.25">
      <c r="B96">
        <v>89.5</v>
      </c>
      <c r="C96" s="5"/>
      <c r="D96" s="5">
        <f t="shared" si="1"/>
        <v>0.62124999999999997</v>
      </c>
      <c r="E96" s="5"/>
    </row>
    <row r="97" spans="2:5" x14ac:dyDescent="0.25">
      <c r="B97">
        <v>90.5</v>
      </c>
      <c r="C97" s="5"/>
      <c r="D97" s="5">
        <f t="shared" si="1"/>
        <v>0.62854999999999994</v>
      </c>
      <c r="E97" s="5"/>
    </row>
    <row r="98" spans="2:5" x14ac:dyDescent="0.25">
      <c r="B98">
        <v>91.5</v>
      </c>
      <c r="C98" s="5"/>
      <c r="D98" s="5">
        <f t="shared" si="1"/>
        <v>0.63585000000000003</v>
      </c>
      <c r="E98" s="5"/>
    </row>
    <row r="99" spans="2:5" x14ac:dyDescent="0.25">
      <c r="B99">
        <v>92.5</v>
      </c>
      <c r="C99" s="5"/>
      <c r="D99" s="5">
        <f t="shared" si="1"/>
        <v>0.64315</v>
      </c>
      <c r="E99" s="5"/>
    </row>
    <row r="100" spans="2:5" x14ac:dyDescent="0.25">
      <c r="B100">
        <v>93.5</v>
      </c>
      <c r="C100" s="5"/>
      <c r="D100" s="5">
        <f t="shared" si="1"/>
        <v>0.65044999999999997</v>
      </c>
      <c r="E100" s="5"/>
    </row>
    <row r="101" spans="2:5" x14ac:dyDescent="0.25">
      <c r="B101">
        <v>94.5</v>
      </c>
      <c r="C101" s="5"/>
      <c r="D101" s="5">
        <f t="shared" si="1"/>
        <v>0.65774999999999995</v>
      </c>
      <c r="E101" s="5"/>
    </row>
    <row r="102" spans="2:5" x14ac:dyDescent="0.25">
      <c r="B102">
        <v>95.5</v>
      </c>
      <c r="C102" s="5"/>
      <c r="D102" s="5">
        <f t="shared" si="1"/>
        <v>0.66505000000000003</v>
      </c>
      <c r="E102" s="5"/>
    </row>
    <row r="103" spans="2:5" x14ac:dyDescent="0.25">
      <c r="B103">
        <v>96.5</v>
      </c>
      <c r="C103" s="5"/>
      <c r="D103" s="5">
        <f t="shared" si="1"/>
        <v>0.67235</v>
      </c>
      <c r="E103" s="5"/>
    </row>
    <row r="104" spans="2:5" x14ac:dyDescent="0.25">
      <c r="B104">
        <v>97.5</v>
      </c>
      <c r="C104" s="5"/>
      <c r="D104" s="5">
        <f t="shared" si="1"/>
        <v>0.67964999999999998</v>
      </c>
      <c r="E104" s="5"/>
    </row>
    <row r="105" spans="2:5" x14ac:dyDescent="0.25">
      <c r="B105">
        <v>98.5</v>
      </c>
      <c r="C105" s="5"/>
      <c r="D105" s="5">
        <f t="shared" si="1"/>
        <v>0.68694999999999995</v>
      </c>
      <c r="E105" s="5"/>
    </row>
    <row r="106" spans="2:5" x14ac:dyDescent="0.25">
      <c r="B106">
        <v>99.5</v>
      </c>
      <c r="C106" s="5"/>
      <c r="D106" s="5">
        <f t="shared" si="1"/>
        <v>0.69425000000000003</v>
      </c>
      <c r="E106" s="5"/>
    </row>
    <row r="107" spans="2:5" x14ac:dyDescent="0.25">
      <c r="B107">
        <v>100.5</v>
      </c>
      <c r="C107" s="5"/>
      <c r="D107" s="5">
        <v>0.7</v>
      </c>
      <c r="E107" s="5"/>
    </row>
    <row r="108" spans="2:5" x14ac:dyDescent="0.25">
      <c r="B108">
        <v>101.5</v>
      </c>
      <c r="C108" s="5"/>
      <c r="D108" s="5">
        <v>0.7</v>
      </c>
      <c r="E108" s="5"/>
    </row>
    <row r="109" spans="2:5" x14ac:dyDescent="0.25">
      <c r="B109">
        <v>102.5</v>
      </c>
      <c r="C109" s="5"/>
      <c r="D109" s="5">
        <v>0.7</v>
      </c>
      <c r="E109" s="5"/>
    </row>
    <row r="110" spans="2:5" x14ac:dyDescent="0.25">
      <c r="B110">
        <v>103.5</v>
      </c>
      <c r="C110" s="5"/>
      <c r="D110" s="5">
        <v>0.7</v>
      </c>
      <c r="E110" s="5"/>
    </row>
    <row r="111" spans="2:5" x14ac:dyDescent="0.25">
      <c r="B111">
        <v>104.5</v>
      </c>
      <c r="C111" s="5"/>
      <c r="D111" s="5">
        <v>0.7</v>
      </c>
      <c r="E111" s="5"/>
    </row>
    <row r="112" spans="2:5" x14ac:dyDescent="0.25">
      <c r="B112">
        <v>105.5</v>
      </c>
      <c r="C112" s="5"/>
      <c r="D112" s="5">
        <v>0.7</v>
      </c>
      <c r="E112" s="5"/>
    </row>
    <row r="113" spans="2:5" x14ac:dyDescent="0.25">
      <c r="B113">
        <v>106.5</v>
      </c>
      <c r="C113" s="5"/>
      <c r="D113" s="5">
        <v>0.7</v>
      </c>
      <c r="E113" s="5"/>
    </row>
    <row r="114" spans="2:5" x14ac:dyDescent="0.25">
      <c r="B114">
        <v>107.5</v>
      </c>
      <c r="C114" s="5"/>
      <c r="D114" s="5">
        <v>0.7</v>
      </c>
      <c r="E114" s="5"/>
    </row>
    <row r="115" spans="2:5" x14ac:dyDescent="0.25">
      <c r="B115">
        <v>108.5</v>
      </c>
      <c r="C115" s="5"/>
      <c r="D115" s="5">
        <v>0.7</v>
      </c>
      <c r="E115" s="5"/>
    </row>
    <row r="116" spans="2:5" x14ac:dyDescent="0.25">
      <c r="B116">
        <v>109.5</v>
      </c>
      <c r="C116" s="5"/>
      <c r="D116" s="5">
        <v>0.7</v>
      </c>
      <c r="E116" s="5"/>
    </row>
    <row r="117" spans="2:5" x14ac:dyDescent="0.25">
      <c r="B117">
        <v>110.5</v>
      </c>
      <c r="C117" s="5"/>
      <c r="D117" s="5">
        <v>0.7</v>
      </c>
      <c r="E117" s="5"/>
    </row>
    <row r="118" spans="2:5" x14ac:dyDescent="0.25">
      <c r="B118">
        <v>111.5</v>
      </c>
      <c r="C118" s="5"/>
      <c r="D118" s="5">
        <v>0.7</v>
      </c>
      <c r="E118" s="5"/>
    </row>
    <row r="119" spans="2:5" x14ac:dyDescent="0.25">
      <c r="B119">
        <v>112.5</v>
      </c>
      <c r="C119" s="5"/>
      <c r="D119" s="5">
        <v>0.7</v>
      </c>
      <c r="E119" s="5"/>
    </row>
    <row r="120" spans="2:5" x14ac:dyDescent="0.25">
      <c r="B120">
        <v>113.5</v>
      </c>
      <c r="C120" s="5"/>
      <c r="D120" s="5">
        <v>0.7</v>
      </c>
      <c r="E120" s="5"/>
    </row>
    <row r="121" spans="2:5" x14ac:dyDescent="0.25">
      <c r="B121">
        <v>114.5</v>
      </c>
      <c r="C121" s="5"/>
      <c r="D121" s="5">
        <v>0.7</v>
      </c>
      <c r="E121" s="5"/>
    </row>
    <row r="122" spans="2:5" x14ac:dyDescent="0.25">
      <c r="B122">
        <v>115.5</v>
      </c>
      <c r="C122" s="5"/>
      <c r="D122" s="5">
        <v>0.7</v>
      </c>
      <c r="E122" s="5"/>
    </row>
    <row r="123" spans="2:5" x14ac:dyDescent="0.25">
      <c r="B123">
        <v>116.5</v>
      </c>
      <c r="C123" s="5"/>
      <c r="D123" s="5">
        <v>0.7</v>
      </c>
      <c r="E123" s="5"/>
    </row>
    <row r="124" spans="2:5" x14ac:dyDescent="0.25">
      <c r="B124">
        <v>117.5</v>
      </c>
      <c r="C124" s="5"/>
      <c r="D124" s="5">
        <v>0.7</v>
      </c>
      <c r="E124" s="5"/>
    </row>
    <row r="125" spans="2:5" x14ac:dyDescent="0.25">
      <c r="B125">
        <v>118.5</v>
      </c>
      <c r="C125" s="5"/>
      <c r="D125" s="5">
        <v>0.7</v>
      </c>
      <c r="E125" s="9"/>
    </row>
    <row r="126" spans="2:5" x14ac:dyDescent="0.25">
      <c r="B126">
        <v>119.5</v>
      </c>
      <c r="C126" s="5"/>
      <c r="D126" s="5">
        <v>0.7</v>
      </c>
    </row>
    <row r="127" spans="2:5" x14ac:dyDescent="0.25">
      <c r="B127">
        <v>120.5</v>
      </c>
      <c r="C127" s="5"/>
      <c r="D127" s="5">
        <v>0.7</v>
      </c>
    </row>
    <row r="128" spans="2:5" x14ac:dyDescent="0.25">
      <c r="B128">
        <v>121.5</v>
      </c>
      <c r="C128" s="5"/>
      <c r="D128" s="5">
        <v>0.7</v>
      </c>
    </row>
    <row r="129" spans="2:4" x14ac:dyDescent="0.25">
      <c r="B129">
        <v>122.5</v>
      </c>
      <c r="C129" s="5"/>
      <c r="D129" s="5">
        <v>0.7</v>
      </c>
    </row>
    <row r="130" spans="2:4" x14ac:dyDescent="0.25">
      <c r="B130">
        <v>123.5</v>
      </c>
      <c r="C130" s="5"/>
      <c r="D130" s="5">
        <v>0.7</v>
      </c>
    </row>
    <row r="131" spans="2:4" x14ac:dyDescent="0.25">
      <c r="B131">
        <v>124.5</v>
      </c>
      <c r="C131" s="5"/>
      <c r="D131" s="5">
        <v>0.7</v>
      </c>
    </row>
    <row r="132" spans="2:4" x14ac:dyDescent="0.25">
      <c r="B132">
        <v>125.5</v>
      </c>
      <c r="C132" s="5"/>
      <c r="D132" s="5">
        <v>0.7</v>
      </c>
    </row>
    <row r="133" spans="2:4" x14ac:dyDescent="0.25">
      <c r="C133" s="5"/>
      <c r="D133" s="5"/>
    </row>
    <row r="134" spans="2:4" x14ac:dyDescent="0.25">
      <c r="C134" s="5"/>
      <c r="D134" s="5"/>
    </row>
    <row r="135" spans="2:4" x14ac:dyDescent="0.25">
      <c r="C135" s="5"/>
      <c r="D135" s="5"/>
    </row>
    <row r="136" spans="2:4" x14ac:dyDescent="0.25">
      <c r="C136" s="5"/>
      <c r="D136" s="5"/>
    </row>
    <row r="137" spans="2:4" x14ac:dyDescent="0.25">
      <c r="C137" s="5"/>
      <c r="D137" s="5"/>
    </row>
    <row r="138" spans="2:4" x14ac:dyDescent="0.25">
      <c r="C138" s="5"/>
      <c r="D138" s="5"/>
    </row>
    <row r="139" spans="2:4" x14ac:dyDescent="0.25">
      <c r="C139" s="5"/>
      <c r="D139" s="5"/>
    </row>
    <row r="140" spans="2:4" x14ac:dyDescent="0.25">
      <c r="C140" s="5"/>
      <c r="D140" s="5"/>
    </row>
    <row r="141" spans="2:4" x14ac:dyDescent="0.25">
      <c r="C141" s="5"/>
      <c r="D141" s="5"/>
    </row>
    <row r="142" spans="2:4" x14ac:dyDescent="0.25">
      <c r="C142" s="5"/>
      <c r="D142" s="5"/>
    </row>
    <row r="143" spans="2:4" x14ac:dyDescent="0.25">
      <c r="C143" s="5"/>
      <c r="D143" s="5"/>
    </row>
    <row r="144" spans="2:4" x14ac:dyDescent="0.25">
      <c r="C144" s="5"/>
      <c r="D144" s="5"/>
    </row>
    <row r="145" spans="3:4" x14ac:dyDescent="0.25">
      <c r="C145" s="5"/>
      <c r="D145" s="5"/>
    </row>
    <row r="146" spans="3:4" x14ac:dyDescent="0.25">
      <c r="C146" s="5"/>
      <c r="D146" s="5"/>
    </row>
    <row r="147" spans="3:4" x14ac:dyDescent="0.25">
      <c r="C147" s="5"/>
      <c r="D147" s="5"/>
    </row>
    <row r="148" spans="3:4" x14ac:dyDescent="0.25">
      <c r="C148" s="5"/>
      <c r="D148" s="5"/>
    </row>
    <row r="149" spans="3:4" x14ac:dyDescent="0.25">
      <c r="C149" s="5"/>
      <c r="D149" s="5"/>
    </row>
    <row r="150" spans="3:4" x14ac:dyDescent="0.25">
      <c r="C150" s="5"/>
      <c r="D150" s="5"/>
    </row>
    <row r="151" spans="3:4" x14ac:dyDescent="0.25">
      <c r="C151" s="5"/>
      <c r="D151" s="5"/>
    </row>
    <row r="152" spans="3:4" x14ac:dyDescent="0.25">
      <c r="C152" s="5"/>
      <c r="D152" s="5"/>
    </row>
    <row r="153" spans="3:4" x14ac:dyDescent="0.25">
      <c r="C153" s="5"/>
      <c r="D153" s="5"/>
    </row>
    <row r="154" spans="3:4" x14ac:dyDescent="0.25">
      <c r="C154" s="5"/>
      <c r="D154" s="5"/>
    </row>
    <row r="155" spans="3:4" x14ac:dyDescent="0.25">
      <c r="C155" s="5"/>
      <c r="D155" s="5"/>
    </row>
    <row r="156" spans="3:4" x14ac:dyDescent="0.25">
      <c r="C156" s="5"/>
      <c r="D156" s="5"/>
    </row>
    <row r="157" spans="3:4" x14ac:dyDescent="0.25">
      <c r="C157" s="5"/>
      <c r="D157" s="5"/>
    </row>
    <row r="158" spans="3:4" x14ac:dyDescent="0.25">
      <c r="C158" s="5"/>
      <c r="D158" s="9"/>
    </row>
    <row r="159" spans="3:4" x14ac:dyDescent="0.25">
      <c r="C159" s="5"/>
      <c r="D159" s="9"/>
    </row>
    <row r="160" spans="3:4" x14ac:dyDescent="0.25">
      <c r="C160" s="5"/>
      <c r="D160" s="9"/>
    </row>
    <row r="161" spans="3:4" x14ac:dyDescent="0.25">
      <c r="C161" s="5"/>
      <c r="D161" s="9"/>
    </row>
    <row r="162" spans="3:4" x14ac:dyDescent="0.25">
      <c r="C162" s="5"/>
      <c r="D162" s="9"/>
    </row>
    <row r="163" spans="3:4" x14ac:dyDescent="0.25">
      <c r="C163" s="5"/>
      <c r="D163" s="9"/>
    </row>
    <row r="164" spans="3:4" x14ac:dyDescent="0.25">
      <c r="C164" s="5"/>
      <c r="D164" s="9"/>
    </row>
    <row r="165" spans="3:4" x14ac:dyDescent="0.25">
      <c r="C165" s="5"/>
      <c r="D165" s="9"/>
    </row>
    <row r="166" spans="3:4" x14ac:dyDescent="0.25">
      <c r="C166" s="5"/>
      <c r="D166" s="9"/>
    </row>
    <row r="167" spans="3:4" x14ac:dyDescent="0.25">
      <c r="C167" s="5"/>
      <c r="D167" s="9"/>
    </row>
    <row r="168" spans="3:4" x14ac:dyDescent="0.25">
      <c r="C168" s="5"/>
      <c r="D168" s="9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68"/>
  <sheetViews>
    <sheetView zoomScale="130" zoomScaleNormal="130" workbookViewId="0">
      <selection activeCell="D5" sqref="D5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1" spans="1:22" x14ac:dyDescent="0.25">
      <c r="A1" s="1"/>
    </row>
    <row r="2" spans="1:22" x14ac:dyDescent="0.25">
      <c r="A2" s="1" t="s">
        <v>91</v>
      </c>
      <c r="B2" s="1" t="s">
        <v>89</v>
      </c>
      <c r="D2" s="1" t="s">
        <v>29</v>
      </c>
      <c r="H2" s="8" t="s">
        <v>24</v>
      </c>
      <c r="I2" s="4">
        <v>35</v>
      </c>
      <c r="J2" s="1" t="s">
        <v>23</v>
      </c>
      <c r="M2" s="4">
        <v>100</v>
      </c>
      <c r="N2" s="1"/>
      <c r="R2" s="1"/>
      <c r="U2" s="1"/>
      <c r="V2" s="1"/>
    </row>
    <row r="3" spans="1:22" x14ac:dyDescent="0.25">
      <c r="A3" s="1" t="s">
        <v>92</v>
      </c>
      <c r="B3" s="1" t="s">
        <v>90</v>
      </c>
    </row>
    <row r="4" spans="1:22" x14ac:dyDescent="0.25">
      <c r="F4" t="s">
        <v>73</v>
      </c>
      <c r="G4" s="11" t="s">
        <v>87</v>
      </c>
    </row>
    <row r="5" spans="1:22" ht="45" x14ac:dyDescent="0.25">
      <c r="B5" s="10" t="s">
        <v>30</v>
      </c>
      <c r="C5" t="s">
        <v>25</v>
      </c>
      <c r="D5" t="s">
        <v>126</v>
      </c>
    </row>
    <row r="6" spans="1:22" x14ac:dyDescent="0.25">
      <c r="G6" s="7" t="s">
        <v>88</v>
      </c>
      <c r="I6" s="7"/>
      <c r="J6" s="7" t="s">
        <v>123</v>
      </c>
    </row>
    <row r="7" spans="1:22" x14ac:dyDescent="0.25">
      <c r="B7">
        <v>0.5</v>
      </c>
      <c r="C7" s="5">
        <f>$G$8*EXP($G$9*B7)</f>
        <v>4.810967031351044E-2</v>
      </c>
      <c r="G7" s="7"/>
    </row>
    <row r="8" spans="1:22" x14ac:dyDescent="0.25">
      <c r="B8">
        <v>1.5</v>
      </c>
      <c r="C8" s="5">
        <f t="shared" ref="C8:C41" si="0">$G$8*EXP($G$9*B8)</f>
        <v>5.0839987625664863E-2</v>
      </c>
      <c r="G8" s="7">
        <v>4.6800000000000001E-2</v>
      </c>
      <c r="J8">
        <v>5.7999999999999996E-3</v>
      </c>
    </row>
    <row r="9" spans="1:22" x14ac:dyDescent="0.25">
      <c r="B9">
        <v>2.5</v>
      </c>
      <c r="C9" s="5">
        <f t="shared" si="0"/>
        <v>5.3725255752831561E-2</v>
      </c>
      <c r="G9" s="7">
        <v>5.5199999999999999E-2</v>
      </c>
      <c r="J9">
        <v>0.11269999999999999</v>
      </c>
    </row>
    <row r="10" spans="1:22" x14ac:dyDescent="0.25">
      <c r="B10">
        <v>3.5</v>
      </c>
      <c r="C10" s="5">
        <f t="shared" si="0"/>
        <v>5.6774268454976122E-2</v>
      </c>
    </row>
    <row r="11" spans="1:22" x14ac:dyDescent="0.25">
      <c r="B11">
        <v>4.5</v>
      </c>
      <c r="C11" s="5">
        <f t="shared" si="0"/>
        <v>5.9996318555036621E-2</v>
      </c>
    </row>
    <row r="12" spans="1:22" x14ac:dyDescent="0.25">
      <c r="B12">
        <v>5.5</v>
      </c>
      <c r="C12" s="5">
        <f t="shared" si="0"/>
        <v>6.34012262617175E-2</v>
      </c>
    </row>
    <row r="13" spans="1:22" x14ac:dyDescent="0.25">
      <c r="B13">
        <v>6.5</v>
      </c>
      <c r="C13" s="5">
        <f t="shared" si="0"/>
        <v>6.699936909965698E-2</v>
      </c>
    </row>
    <row r="14" spans="1:22" x14ac:dyDescent="0.25">
      <c r="B14">
        <v>7.5</v>
      </c>
      <c r="C14" s="5">
        <f t="shared" si="0"/>
        <v>7.0801713538189662E-2</v>
      </c>
    </row>
    <row r="15" spans="1:22" x14ac:dyDescent="0.25">
      <c r="B15">
        <v>8.5</v>
      </c>
      <c r="C15" s="5">
        <f t="shared" si="0"/>
        <v>7.4819848415102988E-2</v>
      </c>
    </row>
    <row r="16" spans="1:22" x14ac:dyDescent="0.25">
      <c r="B16">
        <v>9.5</v>
      </c>
      <c r="C16" s="5">
        <f t="shared" si="0"/>
        <v>7.9066020257256675E-2</v>
      </c>
    </row>
    <row r="17" spans="2:17" x14ac:dyDescent="0.25">
      <c r="B17">
        <v>10.5</v>
      </c>
      <c r="C17" s="5">
        <f t="shared" si="0"/>
        <v>8.3553170605716182E-2</v>
      </c>
    </row>
    <row r="18" spans="2:17" x14ac:dyDescent="0.25">
      <c r="B18">
        <v>11.5</v>
      </c>
      <c r="C18" s="5">
        <f t="shared" si="0"/>
        <v>8.8294975459159861E-2</v>
      </c>
      <c r="Q18" s="11"/>
    </row>
    <row r="19" spans="2:17" x14ac:dyDescent="0.25">
      <c r="B19">
        <v>12.5</v>
      </c>
      <c r="C19" s="5">
        <f t="shared" si="0"/>
        <v>9.3305886955776254E-2</v>
      </c>
    </row>
    <row r="20" spans="2:17" x14ac:dyDescent="0.25">
      <c r="B20">
        <v>13.5</v>
      </c>
      <c r="C20" s="5">
        <f t="shared" si="0"/>
        <v>9.8601177420690092E-2</v>
      </c>
    </row>
    <row r="21" spans="2:17" x14ac:dyDescent="0.25">
      <c r="B21">
        <v>14.5</v>
      </c>
      <c r="C21" s="5">
        <f t="shared" si="0"/>
        <v>0.10419698591316522</v>
      </c>
    </row>
    <row r="22" spans="2:17" x14ac:dyDescent="0.25">
      <c r="B22">
        <v>15.5</v>
      </c>
      <c r="C22" s="5">
        <f t="shared" si="0"/>
        <v>0.11011036741545192</v>
      </c>
    </row>
    <row r="23" spans="2:17" x14ac:dyDescent="0.25">
      <c r="B23">
        <v>16.5</v>
      </c>
      <c r="C23" s="5">
        <f t="shared" si="0"/>
        <v>0.11635934481319699</v>
      </c>
    </row>
    <row r="24" spans="2:17" x14ac:dyDescent="0.25">
      <c r="B24">
        <v>17.5</v>
      </c>
      <c r="C24" s="5">
        <f t="shared" si="0"/>
        <v>0.12296296382584276</v>
      </c>
    </row>
    <row r="25" spans="2:17" x14ac:dyDescent="0.25">
      <c r="B25">
        <v>18.5</v>
      </c>
      <c r="C25" s="5">
        <f t="shared" si="0"/>
        <v>0.12994135105443358</v>
      </c>
    </row>
    <row r="26" spans="2:17" x14ac:dyDescent="0.25">
      <c r="B26">
        <v>19.5</v>
      </c>
      <c r="C26" s="5">
        <f t="shared" si="0"/>
        <v>0.13731577532374778</v>
      </c>
    </row>
    <row r="27" spans="2:17" x14ac:dyDescent="0.25">
      <c r="B27">
        <v>20.5</v>
      </c>
      <c r="C27" s="5">
        <f t="shared" si="0"/>
        <v>0.14510871250571489</v>
      </c>
    </row>
    <row r="28" spans="2:17" x14ac:dyDescent="0.25">
      <c r="B28">
        <v>21.5</v>
      </c>
      <c r="C28" s="5">
        <f t="shared" si="0"/>
        <v>0.15334391402168812</v>
      </c>
    </row>
    <row r="29" spans="2:17" x14ac:dyDescent="0.25">
      <c r="B29">
        <v>22.5</v>
      </c>
      <c r="C29" s="5">
        <f t="shared" si="0"/>
        <v>0.16204647923235346</v>
      </c>
    </row>
    <row r="30" spans="2:17" x14ac:dyDescent="0.25">
      <c r="B30">
        <v>23.5</v>
      </c>
      <c r="C30" s="5">
        <f t="shared" si="0"/>
        <v>0.17124293193590728</v>
      </c>
    </row>
    <row r="31" spans="2:17" x14ac:dyDescent="0.25">
      <c r="B31">
        <v>24.5</v>
      </c>
      <c r="C31" s="5">
        <f t="shared" si="0"/>
        <v>0.18096130120765411</v>
      </c>
    </row>
    <row r="32" spans="2:17" x14ac:dyDescent="0.25">
      <c r="B32">
        <v>25.5</v>
      </c>
      <c r="C32" s="5">
        <f t="shared" si="0"/>
        <v>0.19123120682740843</v>
      </c>
    </row>
    <row r="33" spans="2:4" x14ac:dyDescent="0.25">
      <c r="B33">
        <v>26.5</v>
      </c>
      <c r="C33" s="5">
        <f t="shared" si="0"/>
        <v>0.20208394955506809</v>
      </c>
    </row>
    <row r="34" spans="2:4" x14ac:dyDescent="0.25">
      <c r="B34">
        <v>27.5</v>
      </c>
      <c r="C34" s="5">
        <f t="shared" si="0"/>
        <v>0.21355260652950178</v>
      </c>
    </row>
    <row r="35" spans="2:4" x14ac:dyDescent="0.25">
      <c r="B35">
        <v>28.5</v>
      </c>
      <c r="C35" s="5">
        <f t="shared" si="0"/>
        <v>0.2256721320815083</v>
      </c>
    </row>
    <row r="36" spans="2:4" x14ac:dyDescent="0.25">
      <c r="B36">
        <v>29.5</v>
      </c>
      <c r="C36" s="5">
        <f t="shared" si="0"/>
        <v>0.23847946426810843</v>
      </c>
    </row>
    <row r="37" spans="2:4" x14ac:dyDescent="0.25">
      <c r="B37">
        <v>30.5</v>
      </c>
      <c r="C37" s="5">
        <f t="shared" si="0"/>
        <v>0.25201363745286365</v>
      </c>
    </row>
    <row r="38" spans="2:4" x14ac:dyDescent="0.25">
      <c r="B38">
        <v>31.5</v>
      </c>
      <c r="C38" s="5">
        <f t="shared" si="0"/>
        <v>0.26631590127534782</v>
      </c>
    </row>
    <row r="39" spans="2:4" x14ac:dyDescent="0.25">
      <c r="B39">
        <v>32.5</v>
      </c>
      <c r="C39" s="5">
        <f t="shared" si="0"/>
        <v>0.28142984637236707</v>
      </c>
    </row>
    <row r="40" spans="2:4" x14ac:dyDescent="0.25">
      <c r="B40">
        <v>33.5</v>
      </c>
      <c r="C40" s="5">
        <f t="shared" si="0"/>
        <v>0.29740153723410317</v>
      </c>
    </row>
    <row r="41" spans="2:4" x14ac:dyDescent="0.25">
      <c r="B41">
        <v>34.5</v>
      </c>
      <c r="C41" s="5">
        <f t="shared" si="0"/>
        <v>0.31427965260010221</v>
      </c>
      <c r="D41" s="2"/>
    </row>
    <row r="42" spans="2:4" x14ac:dyDescent="0.25">
      <c r="B42">
        <v>35.5</v>
      </c>
      <c r="C42" s="5"/>
      <c r="D42" s="5">
        <f>$J$8*B42+$J$9</f>
        <v>0.31859999999999999</v>
      </c>
    </row>
    <row r="43" spans="2:4" x14ac:dyDescent="0.25">
      <c r="B43">
        <v>36.5</v>
      </c>
      <c r="C43" s="5"/>
      <c r="D43" s="5">
        <f t="shared" ref="D43:D106" si="1">$J$8*B43+$J$9</f>
        <v>0.32440000000000002</v>
      </c>
    </row>
    <row r="44" spans="2:4" x14ac:dyDescent="0.25">
      <c r="B44">
        <v>37.5</v>
      </c>
      <c r="C44" s="5"/>
      <c r="D44" s="5">
        <f t="shared" si="1"/>
        <v>0.33019999999999994</v>
      </c>
    </row>
    <row r="45" spans="2:4" x14ac:dyDescent="0.25">
      <c r="B45">
        <v>38.5</v>
      </c>
      <c r="C45" s="5"/>
      <c r="D45" s="5">
        <f t="shared" si="1"/>
        <v>0.33599999999999997</v>
      </c>
    </row>
    <row r="46" spans="2:4" x14ac:dyDescent="0.25">
      <c r="B46">
        <v>39.5</v>
      </c>
      <c r="C46" s="5"/>
      <c r="D46" s="5">
        <f t="shared" si="1"/>
        <v>0.34179999999999999</v>
      </c>
    </row>
    <row r="47" spans="2:4" x14ac:dyDescent="0.25">
      <c r="B47">
        <v>40.5</v>
      </c>
      <c r="C47" s="5"/>
      <c r="D47" s="5">
        <f t="shared" si="1"/>
        <v>0.34760000000000002</v>
      </c>
    </row>
    <row r="48" spans="2:4" x14ac:dyDescent="0.25">
      <c r="B48">
        <v>41.5</v>
      </c>
      <c r="C48" s="5"/>
      <c r="D48" s="5">
        <f t="shared" si="1"/>
        <v>0.35339999999999994</v>
      </c>
    </row>
    <row r="49" spans="2:4" x14ac:dyDescent="0.25">
      <c r="B49">
        <v>42.5</v>
      </c>
      <c r="C49" s="5"/>
      <c r="D49" s="5">
        <f t="shared" si="1"/>
        <v>0.35919999999999996</v>
      </c>
    </row>
    <row r="50" spans="2:4" x14ac:dyDescent="0.25">
      <c r="B50">
        <v>43.5</v>
      </c>
      <c r="C50" s="5"/>
      <c r="D50" s="5">
        <f t="shared" si="1"/>
        <v>0.36499999999999999</v>
      </c>
    </row>
    <row r="51" spans="2:4" x14ac:dyDescent="0.25">
      <c r="B51">
        <v>44.5</v>
      </c>
      <c r="C51" s="5"/>
      <c r="D51" s="5">
        <f t="shared" si="1"/>
        <v>0.37080000000000002</v>
      </c>
    </row>
    <row r="52" spans="2:4" x14ac:dyDescent="0.25">
      <c r="B52">
        <v>45.5</v>
      </c>
      <c r="C52" s="5"/>
      <c r="D52" s="5">
        <f t="shared" si="1"/>
        <v>0.37659999999999993</v>
      </c>
    </row>
    <row r="53" spans="2:4" x14ac:dyDescent="0.25">
      <c r="B53">
        <v>46.5</v>
      </c>
      <c r="C53" s="5"/>
      <c r="D53" s="5">
        <f t="shared" si="1"/>
        <v>0.38239999999999996</v>
      </c>
    </row>
    <row r="54" spans="2:4" x14ac:dyDescent="0.25">
      <c r="B54">
        <v>47.5</v>
      </c>
      <c r="C54" s="5"/>
      <c r="D54" s="5">
        <f t="shared" si="1"/>
        <v>0.38819999999999999</v>
      </c>
    </row>
    <row r="55" spans="2:4" x14ac:dyDescent="0.25">
      <c r="B55">
        <v>48.5</v>
      </c>
      <c r="C55" s="5"/>
      <c r="D55" s="5">
        <f t="shared" si="1"/>
        <v>0.39400000000000002</v>
      </c>
    </row>
    <row r="56" spans="2:4" x14ac:dyDescent="0.25">
      <c r="B56">
        <v>49.5</v>
      </c>
      <c r="C56" s="5"/>
      <c r="D56" s="5">
        <f t="shared" si="1"/>
        <v>0.39979999999999993</v>
      </c>
    </row>
    <row r="57" spans="2:4" x14ac:dyDescent="0.25">
      <c r="B57">
        <v>50.5</v>
      </c>
      <c r="C57" s="5"/>
      <c r="D57" s="5">
        <f t="shared" si="1"/>
        <v>0.40559999999999996</v>
      </c>
    </row>
    <row r="58" spans="2:4" x14ac:dyDescent="0.25">
      <c r="B58">
        <v>51.5</v>
      </c>
      <c r="C58" s="5"/>
      <c r="D58" s="5">
        <f t="shared" si="1"/>
        <v>0.41139999999999999</v>
      </c>
    </row>
    <row r="59" spans="2:4" x14ac:dyDescent="0.25">
      <c r="B59">
        <v>52.5</v>
      </c>
      <c r="C59" s="5"/>
      <c r="D59" s="5">
        <f t="shared" si="1"/>
        <v>0.41720000000000002</v>
      </c>
    </row>
    <row r="60" spans="2:4" x14ac:dyDescent="0.25">
      <c r="B60">
        <v>53.5</v>
      </c>
      <c r="C60" s="5"/>
      <c r="D60" s="5">
        <f t="shared" si="1"/>
        <v>0.42299999999999993</v>
      </c>
    </row>
    <row r="61" spans="2:4" x14ac:dyDescent="0.25">
      <c r="B61">
        <v>54.5</v>
      </c>
      <c r="C61" s="5"/>
      <c r="D61" s="5">
        <f t="shared" si="1"/>
        <v>0.42879999999999996</v>
      </c>
    </row>
    <row r="62" spans="2:4" x14ac:dyDescent="0.25">
      <c r="B62">
        <v>55.5</v>
      </c>
      <c r="C62" s="5"/>
      <c r="D62" s="5">
        <f t="shared" si="1"/>
        <v>0.43459999999999999</v>
      </c>
    </row>
    <row r="63" spans="2:4" x14ac:dyDescent="0.25">
      <c r="B63">
        <v>56.5</v>
      </c>
      <c r="C63" s="5"/>
      <c r="D63" s="5">
        <f t="shared" si="1"/>
        <v>0.44040000000000001</v>
      </c>
    </row>
    <row r="64" spans="2:4" x14ac:dyDescent="0.25">
      <c r="B64">
        <v>57.5</v>
      </c>
      <c r="C64" s="5"/>
      <c r="D64" s="5">
        <f t="shared" si="1"/>
        <v>0.44619999999999993</v>
      </c>
    </row>
    <row r="65" spans="2:5" x14ac:dyDescent="0.25">
      <c r="B65">
        <v>58.5</v>
      </c>
      <c r="C65" s="5"/>
      <c r="D65" s="5">
        <f t="shared" si="1"/>
        <v>0.45199999999999996</v>
      </c>
    </row>
    <row r="66" spans="2:5" x14ac:dyDescent="0.25">
      <c r="B66">
        <v>59.5</v>
      </c>
      <c r="C66" s="5"/>
      <c r="D66" s="5">
        <f t="shared" si="1"/>
        <v>0.45779999999999998</v>
      </c>
    </row>
    <row r="67" spans="2:5" x14ac:dyDescent="0.25">
      <c r="B67">
        <v>60.5</v>
      </c>
      <c r="C67" s="5"/>
      <c r="D67" s="5">
        <f t="shared" si="1"/>
        <v>0.46360000000000001</v>
      </c>
      <c r="E67" s="5"/>
    </row>
    <row r="68" spans="2:5" x14ac:dyDescent="0.25">
      <c r="B68">
        <v>61.5</v>
      </c>
      <c r="C68" s="5"/>
      <c r="D68" s="5">
        <f t="shared" si="1"/>
        <v>0.46939999999999993</v>
      </c>
      <c r="E68" s="5"/>
    </row>
    <row r="69" spans="2:5" x14ac:dyDescent="0.25">
      <c r="B69">
        <v>62.5</v>
      </c>
      <c r="C69" s="5"/>
      <c r="D69" s="5">
        <f t="shared" si="1"/>
        <v>0.47519999999999996</v>
      </c>
      <c r="E69" s="5"/>
    </row>
    <row r="70" spans="2:5" x14ac:dyDescent="0.25">
      <c r="B70">
        <v>63.5</v>
      </c>
      <c r="C70" s="5"/>
      <c r="D70" s="5">
        <f t="shared" si="1"/>
        <v>0.48099999999999998</v>
      </c>
      <c r="E70" s="5"/>
    </row>
    <row r="71" spans="2:5" x14ac:dyDescent="0.25">
      <c r="B71">
        <v>64.5</v>
      </c>
      <c r="C71" s="5"/>
      <c r="D71" s="5">
        <f t="shared" si="1"/>
        <v>0.48680000000000001</v>
      </c>
      <c r="E71" s="5"/>
    </row>
    <row r="72" spans="2:5" x14ac:dyDescent="0.25">
      <c r="B72">
        <v>65.5</v>
      </c>
      <c r="C72" s="5"/>
      <c r="D72" s="5">
        <f t="shared" si="1"/>
        <v>0.49259999999999993</v>
      </c>
      <c r="E72" s="5"/>
    </row>
    <row r="73" spans="2:5" x14ac:dyDescent="0.25">
      <c r="B73">
        <v>66.5</v>
      </c>
      <c r="C73" s="5"/>
      <c r="D73" s="5">
        <f t="shared" si="1"/>
        <v>0.49839999999999995</v>
      </c>
      <c r="E73" s="5"/>
    </row>
    <row r="74" spans="2:5" x14ac:dyDescent="0.25">
      <c r="B74">
        <v>67.5</v>
      </c>
      <c r="C74" s="5"/>
      <c r="D74" s="5">
        <f t="shared" si="1"/>
        <v>0.50419999999999998</v>
      </c>
      <c r="E74" s="5"/>
    </row>
    <row r="75" spans="2:5" x14ac:dyDescent="0.25">
      <c r="B75">
        <v>68.5</v>
      </c>
      <c r="C75" s="5"/>
      <c r="D75" s="5">
        <f t="shared" si="1"/>
        <v>0.51</v>
      </c>
      <c r="E75" s="5"/>
    </row>
    <row r="76" spans="2:5" x14ac:dyDescent="0.25">
      <c r="B76">
        <v>69.5</v>
      </c>
      <c r="C76" s="5"/>
      <c r="D76" s="5">
        <f t="shared" si="1"/>
        <v>0.51579999999999993</v>
      </c>
      <c r="E76" s="5"/>
    </row>
    <row r="77" spans="2:5" x14ac:dyDescent="0.25">
      <c r="B77">
        <v>70.5</v>
      </c>
      <c r="C77" s="5"/>
      <c r="D77" s="5">
        <f t="shared" si="1"/>
        <v>0.52159999999999995</v>
      </c>
      <c r="E77" s="5"/>
    </row>
    <row r="78" spans="2:5" x14ac:dyDescent="0.25">
      <c r="B78">
        <v>71.5</v>
      </c>
      <c r="C78" s="5"/>
      <c r="D78" s="5">
        <f t="shared" si="1"/>
        <v>0.52739999999999998</v>
      </c>
      <c r="E78" s="5"/>
    </row>
    <row r="79" spans="2:5" x14ac:dyDescent="0.25">
      <c r="B79">
        <v>72.5</v>
      </c>
      <c r="C79" s="5"/>
      <c r="D79" s="5">
        <f t="shared" si="1"/>
        <v>0.53320000000000001</v>
      </c>
      <c r="E79" s="5"/>
    </row>
    <row r="80" spans="2:5" x14ac:dyDescent="0.25">
      <c r="B80">
        <v>73.5</v>
      </c>
      <c r="C80" s="5"/>
      <c r="D80" s="5">
        <f t="shared" si="1"/>
        <v>0.53899999999999992</v>
      </c>
      <c r="E80" s="5"/>
    </row>
    <row r="81" spans="2:5" x14ac:dyDescent="0.25">
      <c r="B81">
        <v>74.5</v>
      </c>
      <c r="C81" s="5"/>
      <c r="D81" s="5">
        <f t="shared" si="1"/>
        <v>0.54479999999999995</v>
      </c>
      <c r="E81" s="5"/>
    </row>
    <row r="82" spans="2:5" x14ac:dyDescent="0.25">
      <c r="B82">
        <v>75.5</v>
      </c>
      <c r="C82" s="5"/>
      <c r="D82" s="5">
        <f t="shared" si="1"/>
        <v>0.55059999999999998</v>
      </c>
      <c r="E82" s="5"/>
    </row>
    <row r="83" spans="2:5" x14ac:dyDescent="0.25">
      <c r="B83">
        <v>76.5</v>
      </c>
      <c r="C83" s="5"/>
      <c r="D83" s="5">
        <f t="shared" si="1"/>
        <v>0.55640000000000001</v>
      </c>
      <c r="E83" s="5"/>
    </row>
    <row r="84" spans="2:5" x14ac:dyDescent="0.25">
      <c r="B84">
        <v>77.5</v>
      </c>
      <c r="C84" s="5"/>
      <c r="D84" s="5">
        <f t="shared" si="1"/>
        <v>0.56219999999999992</v>
      </c>
      <c r="E84" s="5"/>
    </row>
    <row r="85" spans="2:5" x14ac:dyDescent="0.25">
      <c r="B85">
        <v>78.5</v>
      </c>
      <c r="C85" s="5"/>
      <c r="D85" s="5">
        <f t="shared" si="1"/>
        <v>0.56799999999999995</v>
      </c>
      <c r="E85" s="5"/>
    </row>
    <row r="86" spans="2:5" x14ac:dyDescent="0.25">
      <c r="B86">
        <v>79.5</v>
      </c>
      <c r="C86" s="5"/>
      <c r="D86" s="5">
        <f t="shared" si="1"/>
        <v>0.57379999999999998</v>
      </c>
      <c r="E86" s="5"/>
    </row>
    <row r="87" spans="2:5" x14ac:dyDescent="0.25">
      <c r="B87">
        <v>80.5</v>
      </c>
      <c r="C87" s="5"/>
      <c r="D87" s="5">
        <f t="shared" si="1"/>
        <v>0.5796</v>
      </c>
      <c r="E87" s="5"/>
    </row>
    <row r="88" spans="2:5" x14ac:dyDescent="0.25">
      <c r="B88">
        <v>81.5</v>
      </c>
      <c r="C88" s="5"/>
      <c r="D88" s="5">
        <f t="shared" si="1"/>
        <v>0.58539999999999992</v>
      </c>
      <c r="E88" s="5"/>
    </row>
    <row r="89" spans="2:5" x14ac:dyDescent="0.25">
      <c r="B89">
        <v>82.5</v>
      </c>
      <c r="C89" s="5"/>
      <c r="D89" s="5">
        <f t="shared" si="1"/>
        <v>0.59119999999999995</v>
      </c>
      <c r="E89" s="5"/>
    </row>
    <row r="90" spans="2:5" x14ac:dyDescent="0.25">
      <c r="B90">
        <v>83.5</v>
      </c>
      <c r="C90" s="5"/>
      <c r="D90" s="5">
        <f t="shared" si="1"/>
        <v>0.59699999999999998</v>
      </c>
      <c r="E90" s="5"/>
    </row>
    <row r="91" spans="2:5" x14ac:dyDescent="0.25">
      <c r="B91">
        <v>84.5</v>
      </c>
      <c r="C91" s="5"/>
      <c r="D91" s="5">
        <f t="shared" si="1"/>
        <v>0.6028</v>
      </c>
      <c r="E91" s="5"/>
    </row>
    <row r="92" spans="2:5" x14ac:dyDescent="0.25">
      <c r="B92">
        <v>85.5</v>
      </c>
      <c r="C92" s="5"/>
      <c r="D92" s="5">
        <f t="shared" si="1"/>
        <v>0.60859999999999992</v>
      </c>
      <c r="E92" s="5"/>
    </row>
    <row r="93" spans="2:5" x14ac:dyDescent="0.25">
      <c r="B93">
        <v>86.5</v>
      </c>
      <c r="C93" s="5"/>
      <c r="D93" s="5">
        <f t="shared" si="1"/>
        <v>0.61439999999999995</v>
      </c>
      <c r="E93" s="5"/>
    </row>
    <row r="94" spans="2:5" x14ac:dyDescent="0.25">
      <c r="B94">
        <v>87.5</v>
      </c>
      <c r="C94" s="5"/>
      <c r="D94" s="5">
        <f t="shared" si="1"/>
        <v>0.62019999999999997</v>
      </c>
      <c r="E94" s="5"/>
    </row>
    <row r="95" spans="2:5" x14ac:dyDescent="0.25">
      <c r="B95">
        <v>88.5</v>
      </c>
      <c r="C95" s="5"/>
      <c r="D95" s="5">
        <f t="shared" si="1"/>
        <v>0.626</v>
      </c>
      <c r="E95" s="5"/>
    </row>
    <row r="96" spans="2:5" x14ac:dyDescent="0.25">
      <c r="B96">
        <v>89.5</v>
      </c>
      <c r="C96" s="5"/>
      <c r="D96" s="5">
        <f t="shared" si="1"/>
        <v>0.63180000000000003</v>
      </c>
      <c r="E96" s="5"/>
    </row>
    <row r="97" spans="2:5" x14ac:dyDescent="0.25">
      <c r="B97">
        <v>90.5</v>
      </c>
      <c r="C97" s="5"/>
      <c r="D97" s="5">
        <f t="shared" si="1"/>
        <v>0.63759999999999994</v>
      </c>
      <c r="E97" s="5"/>
    </row>
    <row r="98" spans="2:5" x14ac:dyDescent="0.25">
      <c r="B98">
        <v>91.5</v>
      </c>
      <c r="C98" s="5"/>
      <c r="D98" s="5">
        <f t="shared" si="1"/>
        <v>0.64339999999999997</v>
      </c>
      <c r="E98" s="5"/>
    </row>
    <row r="99" spans="2:5" x14ac:dyDescent="0.25">
      <c r="B99">
        <v>92.5</v>
      </c>
      <c r="C99" s="5"/>
      <c r="D99" s="5">
        <f t="shared" si="1"/>
        <v>0.6492</v>
      </c>
      <c r="E99" s="5"/>
    </row>
    <row r="100" spans="2:5" x14ac:dyDescent="0.25">
      <c r="B100">
        <v>93.5</v>
      </c>
      <c r="C100" s="5"/>
      <c r="D100" s="5">
        <f t="shared" si="1"/>
        <v>0.65500000000000003</v>
      </c>
      <c r="E100" s="5"/>
    </row>
    <row r="101" spans="2:5" x14ac:dyDescent="0.25">
      <c r="B101">
        <v>94.5</v>
      </c>
      <c r="C101" s="5"/>
      <c r="D101" s="5">
        <f t="shared" si="1"/>
        <v>0.66079999999999994</v>
      </c>
      <c r="E101" s="5"/>
    </row>
    <row r="102" spans="2:5" x14ac:dyDescent="0.25">
      <c r="B102">
        <v>95.5</v>
      </c>
      <c r="C102" s="5"/>
      <c r="D102" s="5">
        <f t="shared" si="1"/>
        <v>0.66659999999999997</v>
      </c>
      <c r="E102" s="5"/>
    </row>
    <row r="103" spans="2:5" x14ac:dyDescent="0.25">
      <c r="B103">
        <v>96.5</v>
      </c>
      <c r="C103" s="5"/>
      <c r="D103" s="5">
        <f t="shared" si="1"/>
        <v>0.6724</v>
      </c>
      <c r="E103" s="5"/>
    </row>
    <row r="104" spans="2:5" x14ac:dyDescent="0.25">
      <c r="B104">
        <v>97.5</v>
      </c>
      <c r="C104" s="5"/>
      <c r="D104" s="5">
        <f t="shared" si="1"/>
        <v>0.67820000000000003</v>
      </c>
      <c r="E104" s="5"/>
    </row>
    <row r="105" spans="2:5" x14ac:dyDescent="0.25">
      <c r="B105">
        <v>98.5</v>
      </c>
      <c r="C105" s="5"/>
      <c r="D105" s="5">
        <f t="shared" si="1"/>
        <v>0.68399999999999994</v>
      </c>
      <c r="E105" s="5"/>
    </row>
    <row r="106" spans="2:5" x14ac:dyDescent="0.25">
      <c r="B106">
        <v>99.5</v>
      </c>
      <c r="C106" s="5"/>
      <c r="D106" s="5">
        <f t="shared" si="1"/>
        <v>0.68979999999999997</v>
      </c>
      <c r="E106" s="5"/>
    </row>
    <row r="107" spans="2:5" x14ac:dyDescent="0.25">
      <c r="B107">
        <v>100.5</v>
      </c>
      <c r="C107" s="5"/>
      <c r="D107" s="5">
        <v>0.7</v>
      </c>
      <c r="E107" s="5"/>
    </row>
    <row r="108" spans="2:5" x14ac:dyDescent="0.25">
      <c r="B108">
        <v>101.5</v>
      </c>
      <c r="C108" s="5"/>
      <c r="D108" s="5">
        <v>0.7</v>
      </c>
      <c r="E108" s="5"/>
    </row>
    <row r="109" spans="2:5" x14ac:dyDescent="0.25">
      <c r="B109">
        <v>102.5</v>
      </c>
      <c r="C109" s="5"/>
      <c r="D109" s="5">
        <v>0.7</v>
      </c>
      <c r="E109" s="5"/>
    </row>
    <row r="110" spans="2:5" x14ac:dyDescent="0.25">
      <c r="B110">
        <v>103.5</v>
      </c>
      <c r="C110" s="5"/>
      <c r="D110" s="5">
        <v>0.7</v>
      </c>
      <c r="E110" s="5"/>
    </row>
    <row r="111" spans="2:5" x14ac:dyDescent="0.25">
      <c r="B111">
        <v>104.5</v>
      </c>
      <c r="C111" s="5"/>
      <c r="D111" s="5">
        <v>0.7</v>
      </c>
      <c r="E111" s="5"/>
    </row>
    <row r="112" spans="2:5" x14ac:dyDescent="0.25">
      <c r="B112">
        <v>105.5</v>
      </c>
      <c r="C112" s="5"/>
      <c r="D112" s="5">
        <v>0.7</v>
      </c>
      <c r="E112" s="5"/>
    </row>
    <row r="113" spans="2:5" x14ac:dyDescent="0.25">
      <c r="B113">
        <v>106.5</v>
      </c>
      <c r="C113" s="5"/>
      <c r="D113" s="5">
        <v>0.7</v>
      </c>
      <c r="E113" s="5"/>
    </row>
    <row r="114" spans="2:5" x14ac:dyDescent="0.25">
      <c r="B114">
        <v>107.5</v>
      </c>
      <c r="C114" s="5"/>
      <c r="D114" s="5">
        <v>0.7</v>
      </c>
      <c r="E114" s="5"/>
    </row>
    <row r="115" spans="2:5" x14ac:dyDescent="0.25">
      <c r="B115">
        <v>108.5</v>
      </c>
      <c r="C115" s="5"/>
      <c r="D115" s="5">
        <v>0.7</v>
      </c>
      <c r="E115" s="5"/>
    </row>
    <row r="116" spans="2:5" x14ac:dyDescent="0.25">
      <c r="B116">
        <v>109.5</v>
      </c>
      <c r="C116" s="5"/>
      <c r="D116" s="5">
        <v>0.7</v>
      </c>
      <c r="E116" s="5"/>
    </row>
    <row r="117" spans="2:5" x14ac:dyDescent="0.25">
      <c r="B117">
        <v>110.5</v>
      </c>
      <c r="C117" s="5"/>
      <c r="D117" s="5">
        <v>0.7</v>
      </c>
      <c r="E117" s="5"/>
    </row>
    <row r="118" spans="2:5" x14ac:dyDescent="0.25">
      <c r="B118">
        <v>111.5</v>
      </c>
      <c r="C118" s="5"/>
      <c r="D118" s="5">
        <v>0.7</v>
      </c>
      <c r="E118" s="5"/>
    </row>
    <row r="119" spans="2:5" x14ac:dyDescent="0.25">
      <c r="B119">
        <v>112.5</v>
      </c>
      <c r="C119" s="5"/>
      <c r="D119" s="5">
        <v>0.7</v>
      </c>
      <c r="E119" s="5"/>
    </row>
    <row r="120" spans="2:5" x14ac:dyDescent="0.25">
      <c r="B120">
        <v>113.5</v>
      </c>
      <c r="C120" s="5"/>
      <c r="D120" s="5">
        <v>0.7</v>
      </c>
      <c r="E120" s="5"/>
    </row>
    <row r="121" spans="2:5" x14ac:dyDescent="0.25">
      <c r="B121">
        <v>114.5</v>
      </c>
      <c r="C121" s="5"/>
      <c r="D121" s="5">
        <v>0.7</v>
      </c>
      <c r="E121" s="5"/>
    </row>
    <row r="122" spans="2:5" x14ac:dyDescent="0.25">
      <c r="B122">
        <v>115.5</v>
      </c>
      <c r="C122" s="5"/>
      <c r="D122" s="5">
        <v>0.7</v>
      </c>
      <c r="E122" s="5"/>
    </row>
    <row r="123" spans="2:5" x14ac:dyDescent="0.25">
      <c r="B123">
        <v>116.5</v>
      </c>
      <c r="C123" s="5"/>
      <c r="D123" s="5">
        <v>0.7</v>
      </c>
      <c r="E123" s="5"/>
    </row>
    <row r="124" spans="2:5" x14ac:dyDescent="0.25">
      <c r="B124">
        <v>117.5</v>
      </c>
      <c r="C124" s="5"/>
      <c r="D124" s="5">
        <v>0.7</v>
      </c>
      <c r="E124" s="5"/>
    </row>
    <row r="125" spans="2:5" x14ac:dyDescent="0.25">
      <c r="B125">
        <v>118.5</v>
      </c>
      <c r="C125" s="5"/>
      <c r="D125" s="5">
        <v>0.7</v>
      </c>
      <c r="E125" s="9"/>
    </row>
    <row r="126" spans="2:5" x14ac:dyDescent="0.25">
      <c r="B126">
        <v>119.5</v>
      </c>
      <c r="C126" s="5"/>
      <c r="D126" s="5">
        <v>0.7</v>
      </c>
    </row>
    <row r="127" spans="2:5" x14ac:dyDescent="0.25">
      <c r="B127">
        <v>120.5</v>
      </c>
      <c r="C127" s="5"/>
      <c r="D127" s="5">
        <v>0.7</v>
      </c>
    </row>
    <row r="128" spans="2:5" x14ac:dyDescent="0.25">
      <c r="B128">
        <v>121.5</v>
      </c>
      <c r="C128" s="5"/>
      <c r="D128" s="5">
        <v>0.7</v>
      </c>
    </row>
    <row r="129" spans="2:4" x14ac:dyDescent="0.25">
      <c r="B129">
        <v>122.5</v>
      </c>
      <c r="C129" s="5"/>
      <c r="D129" s="5">
        <v>0.7</v>
      </c>
    </row>
    <row r="130" spans="2:4" x14ac:dyDescent="0.25">
      <c r="B130">
        <v>123.5</v>
      </c>
      <c r="C130" s="5"/>
      <c r="D130" s="5">
        <v>0.7</v>
      </c>
    </row>
    <row r="131" spans="2:4" x14ac:dyDescent="0.25">
      <c r="B131">
        <v>124.5</v>
      </c>
      <c r="C131" s="5"/>
      <c r="D131" s="5">
        <v>0.7</v>
      </c>
    </row>
    <row r="132" spans="2:4" x14ac:dyDescent="0.25">
      <c r="B132">
        <v>125.5</v>
      </c>
      <c r="C132" s="5"/>
      <c r="D132" s="5">
        <v>0.7</v>
      </c>
    </row>
    <row r="133" spans="2:4" x14ac:dyDescent="0.25">
      <c r="B133">
        <v>126.5</v>
      </c>
      <c r="C133" s="5"/>
      <c r="D133" s="5">
        <v>0.7</v>
      </c>
    </row>
    <row r="134" spans="2:4" x14ac:dyDescent="0.25">
      <c r="B134">
        <v>127.5</v>
      </c>
      <c r="C134" s="5"/>
      <c r="D134" s="5">
        <v>0.7</v>
      </c>
    </row>
    <row r="135" spans="2:4" x14ac:dyDescent="0.25">
      <c r="B135">
        <v>128.5</v>
      </c>
      <c r="C135" s="5"/>
      <c r="D135" s="5">
        <v>0.7</v>
      </c>
    </row>
    <row r="136" spans="2:4" x14ac:dyDescent="0.25">
      <c r="B136">
        <v>129.5</v>
      </c>
      <c r="C136" s="5"/>
      <c r="D136" s="5">
        <v>0.7</v>
      </c>
    </row>
    <row r="137" spans="2:4" x14ac:dyDescent="0.25">
      <c r="B137">
        <v>130.5</v>
      </c>
      <c r="C137" s="5"/>
      <c r="D137" s="5">
        <v>0.7</v>
      </c>
    </row>
    <row r="138" spans="2:4" x14ac:dyDescent="0.25">
      <c r="B138">
        <v>131.5</v>
      </c>
      <c r="C138" s="5"/>
      <c r="D138" s="5">
        <v>0.7</v>
      </c>
    </row>
    <row r="139" spans="2:4" x14ac:dyDescent="0.25">
      <c r="B139">
        <v>132.5</v>
      </c>
      <c r="C139" s="5"/>
      <c r="D139" s="5">
        <v>0.7</v>
      </c>
    </row>
    <row r="140" spans="2:4" x14ac:dyDescent="0.25">
      <c r="B140">
        <v>133.5</v>
      </c>
      <c r="C140" s="5"/>
      <c r="D140" s="5">
        <v>0.7</v>
      </c>
    </row>
    <row r="141" spans="2:4" x14ac:dyDescent="0.25">
      <c r="B141">
        <v>134.5</v>
      </c>
      <c r="C141" s="5"/>
      <c r="D141" s="5">
        <v>0.7</v>
      </c>
    </row>
    <row r="142" spans="2:4" x14ac:dyDescent="0.25">
      <c r="B142">
        <v>135.5</v>
      </c>
      <c r="C142" s="5"/>
      <c r="D142" s="5">
        <v>0.7</v>
      </c>
    </row>
    <row r="143" spans="2:4" x14ac:dyDescent="0.25">
      <c r="B143">
        <v>136.5</v>
      </c>
      <c r="C143" s="5"/>
      <c r="D143" s="5">
        <v>0.7</v>
      </c>
    </row>
    <row r="144" spans="2:4" x14ac:dyDescent="0.25">
      <c r="B144">
        <v>137.5</v>
      </c>
      <c r="C144" s="5"/>
      <c r="D144" s="5">
        <v>0.7</v>
      </c>
    </row>
    <row r="145" spans="2:4" x14ac:dyDescent="0.25">
      <c r="B145">
        <v>138.5</v>
      </c>
      <c r="C145" s="5"/>
      <c r="D145" s="5">
        <v>0.7</v>
      </c>
    </row>
    <row r="146" spans="2:4" x14ac:dyDescent="0.25">
      <c r="B146">
        <v>139.5</v>
      </c>
      <c r="C146" s="5"/>
      <c r="D146" s="5">
        <v>0.7</v>
      </c>
    </row>
    <row r="147" spans="2:4" x14ac:dyDescent="0.25">
      <c r="B147">
        <v>140.5</v>
      </c>
      <c r="C147" s="5"/>
      <c r="D147" s="5">
        <v>0.7</v>
      </c>
    </row>
    <row r="148" spans="2:4" x14ac:dyDescent="0.25">
      <c r="B148">
        <v>141.5</v>
      </c>
      <c r="C148" s="5"/>
      <c r="D148" s="5">
        <v>0.7</v>
      </c>
    </row>
    <row r="149" spans="2:4" x14ac:dyDescent="0.25">
      <c r="B149">
        <v>142.5</v>
      </c>
      <c r="C149" s="5"/>
      <c r="D149" s="5">
        <v>0.7</v>
      </c>
    </row>
    <row r="150" spans="2:4" x14ac:dyDescent="0.25">
      <c r="B150">
        <v>143.5</v>
      </c>
      <c r="C150" s="5"/>
      <c r="D150" s="5">
        <v>0.7</v>
      </c>
    </row>
    <row r="151" spans="2:4" x14ac:dyDescent="0.25">
      <c r="B151">
        <v>144.5</v>
      </c>
      <c r="C151" s="5"/>
      <c r="D151" s="5">
        <v>0.7</v>
      </c>
    </row>
    <row r="152" spans="2:4" x14ac:dyDescent="0.25">
      <c r="B152">
        <v>145.5</v>
      </c>
      <c r="C152" s="5"/>
      <c r="D152" s="5">
        <v>0.7</v>
      </c>
    </row>
    <row r="153" spans="2:4" x14ac:dyDescent="0.25">
      <c r="B153">
        <v>146.5</v>
      </c>
      <c r="C153" s="5"/>
      <c r="D153" s="5">
        <v>0.7</v>
      </c>
    </row>
    <row r="154" spans="2:4" x14ac:dyDescent="0.25">
      <c r="B154">
        <v>147.5</v>
      </c>
      <c r="C154" s="5"/>
      <c r="D154" s="5">
        <v>0.7</v>
      </c>
    </row>
    <row r="155" spans="2:4" x14ac:dyDescent="0.25">
      <c r="B155">
        <v>148.5</v>
      </c>
      <c r="C155" s="5"/>
      <c r="D155" s="5">
        <v>0.7</v>
      </c>
    </row>
    <row r="156" spans="2:4" x14ac:dyDescent="0.25">
      <c r="B156">
        <v>149.5</v>
      </c>
      <c r="C156" s="5"/>
      <c r="D156" s="5">
        <v>0.7</v>
      </c>
    </row>
    <row r="157" spans="2:4" x14ac:dyDescent="0.25">
      <c r="B157">
        <v>150.5</v>
      </c>
      <c r="C157" s="5"/>
      <c r="D157" s="5">
        <v>0.7</v>
      </c>
    </row>
    <row r="158" spans="2:4" x14ac:dyDescent="0.25">
      <c r="C158" s="5"/>
      <c r="D158" s="9"/>
    </row>
    <row r="159" spans="2:4" x14ac:dyDescent="0.25">
      <c r="C159" s="5"/>
      <c r="D159" s="9"/>
    </row>
    <row r="160" spans="2:4" x14ac:dyDescent="0.25">
      <c r="C160" s="5"/>
      <c r="D160" s="9"/>
    </row>
    <row r="161" spans="3:4" x14ac:dyDescent="0.25">
      <c r="C161" s="5"/>
      <c r="D161" s="9"/>
    </row>
    <row r="162" spans="3:4" x14ac:dyDescent="0.25">
      <c r="C162" s="5"/>
      <c r="D162" s="9"/>
    </row>
    <row r="163" spans="3:4" x14ac:dyDescent="0.25">
      <c r="C163" s="5"/>
      <c r="D163" s="9"/>
    </row>
    <row r="164" spans="3:4" x14ac:dyDescent="0.25">
      <c r="C164" s="5"/>
      <c r="D164" s="9"/>
    </row>
    <row r="165" spans="3:4" x14ac:dyDescent="0.25">
      <c r="C165" s="5"/>
      <c r="D165" s="9"/>
    </row>
    <row r="166" spans="3:4" x14ac:dyDescent="0.25">
      <c r="C166" s="5"/>
      <c r="D166" s="9"/>
    </row>
    <row r="167" spans="3:4" x14ac:dyDescent="0.25">
      <c r="C167" s="5"/>
      <c r="D167" s="9"/>
    </row>
    <row r="168" spans="3:4" x14ac:dyDescent="0.25">
      <c r="C168" s="5"/>
      <c r="D168" s="9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59"/>
  <sheetViews>
    <sheetView zoomScale="145" zoomScaleNormal="145" workbookViewId="0">
      <selection activeCell="L6" sqref="L6"/>
    </sheetView>
  </sheetViews>
  <sheetFormatPr defaultRowHeight="15" x14ac:dyDescent="0.25"/>
  <cols>
    <col min="1" max="1" width="15.5703125" customWidth="1"/>
    <col min="2" max="2" width="13.7109375" customWidth="1"/>
    <col min="3" max="3" width="29.140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 t="s">
        <v>98</v>
      </c>
      <c r="B2" s="1" t="s">
        <v>100</v>
      </c>
      <c r="D2" s="1" t="s">
        <v>95</v>
      </c>
      <c r="H2" s="8" t="s">
        <v>24</v>
      </c>
      <c r="I2" s="4">
        <v>48</v>
      </c>
      <c r="J2" s="1" t="s">
        <v>23</v>
      </c>
      <c r="M2" s="4">
        <v>80</v>
      </c>
      <c r="N2" s="1"/>
      <c r="R2" s="1"/>
      <c r="U2" s="1"/>
      <c r="V2" s="1"/>
    </row>
    <row r="3" spans="1:22" x14ac:dyDescent="0.25">
      <c r="A3" s="1" t="s">
        <v>99</v>
      </c>
      <c r="B3" s="1" t="s">
        <v>101</v>
      </c>
      <c r="D3" s="1"/>
      <c r="H3" s="8"/>
      <c r="I3" s="4"/>
      <c r="J3" s="1"/>
      <c r="M3" s="4"/>
      <c r="N3" s="1"/>
      <c r="R3" s="1"/>
      <c r="U3" s="1"/>
      <c r="V3" s="1"/>
    </row>
    <row r="4" spans="1:22" x14ac:dyDescent="0.25">
      <c r="A4" s="1"/>
      <c r="B4" s="1"/>
      <c r="D4" s="1"/>
      <c r="F4" t="s">
        <v>73</v>
      </c>
      <c r="G4" s="11" t="s">
        <v>96</v>
      </c>
      <c r="H4" s="8"/>
      <c r="I4" s="4"/>
      <c r="J4" s="1"/>
      <c r="M4" s="4"/>
      <c r="N4" s="1"/>
      <c r="R4" s="1"/>
      <c r="U4" s="1"/>
      <c r="V4" s="1"/>
    </row>
    <row r="6" spans="1:22" ht="45" x14ac:dyDescent="0.25">
      <c r="B6" s="10" t="s">
        <v>30</v>
      </c>
      <c r="C6" t="s">
        <v>25</v>
      </c>
      <c r="D6" t="s">
        <v>128</v>
      </c>
    </row>
    <row r="7" spans="1:22" x14ac:dyDescent="0.25">
      <c r="G7" s="7" t="s">
        <v>97</v>
      </c>
    </row>
    <row r="8" spans="1:22" x14ac:dyDescent="0.25">
      <c r="B8">
        <v>0.5</v>
      </c>
      <c r="C8" s="5">
        <f>$G$9*B8+$G$10</f>
        <v>0.16394999999999998</v>
      </c>
      <c r="G8" s="7"/>
    </row>
    <row r="9" spans="1:22" x14ac:dyDescent="0.25">
      <c r="B9">
        <v>1.5</v>
      </c>
      <c r="C9" s="5">
        <f t="shared" ref="C9:C72" si="0">$G$9*B9+$G$10</f>
        <v>0.17065</v>
      </c>
      <c r="G9" s="7">
        <v>6.7000000000000002E-3</v>
      </c>
    </row>
    <row r="10" spans="1:22" x14ac:dyDescent="0.25">
      <c r="B10">
        <v>2.5</v>
      </c>
      <c r="C10" s="5">
        <f t="shared" si="0"/>
        <v>0.17735000000000001</v>
      </c>
      <c r="G10" s="7">
        <v>0.16059999999999999</v>
      </c>
    </row>
    <row r="11" spans="1:22" x14ac:dyDescent="0.25">
      <c r="B11">
        <v>3.5</v>
      </c>
      <c r="C11" s="5">
        <f t="shared" si="0"/>
        <v>0.18404999999999999</v>
      </c>
    </row>
    <row r="12" spans="1:22" x14ac:dyDescent="0.25">
      <c r="B12">
        <v>4.5</v>
      </c>
      <c r="C12" s="5">
        <f t="shared" si="0"/>
        <v>0.19075</v>
      </c>
    </row>
    <row r="13" spans="1:22" x14ac:dyDescent="0.25">
      <c r="B13">
        <v>5.5</v>
      </c>
      <c r="C13" s="5">
        <f t="shared" si="0"/>
        <v>0.19744999999999999</v>
      </c>
    </row>
    <row r="14" spans="1:22" x14ac:dyDescent="0.25">
      <c r="B14">
        <v>6.5</v>
      </c>
      <c r="C14" s="5">
        <f t="shared" si="0"/>
        <v>0.20415</v>
      </c>
    </row>
    <row r="15" spans="1:22" x14ac:dyDescent="0.25">
      <c r="B15">
        <v>7.5</v>
      </c>
      <c r="C15" s="5">
        <f t="shared" si="0"/>
        <v>0.21084999999999998</v>
      </c>
    </row>
    <row r="16" spans="1:22" x14ac:dyDescent="0.25">
      <c r="B16">
        <v>8.5</v>
      </c>
      <c r="C16" s="5">
        <f t="shared" si="0"/>
        <v>0.21754999999999999</v>
      </c>
    </row>
    <row r="17" spans="2:17" x14ac:dyDescent="0.25">
      <c r="B17">
        <v>9.5</v>
      </c>
      <c r="C17" s="5">
        <f t="shared" si="0"/>
        <v>0.22425</v>
      </c>
    </row>
    <row r="18" spans="2:17" x14ac:dyDescent="0.25">
      <c r="B18">
        <v>10.5</v>
      </c>
      <c r="C18" s="5">
        <f t="shared" si="0"/>
        <v>0.23094999999999999</v>
      </c>
    </row>
    <row r="19" spans="2:17" x14ac:dyDescent="0.25">
      <c r="B19">
        <v>11.5</v>
      </c>
      <c r="C19" s="5">
        <f t="shared" si="0"/>
        <v>0.23765</v>
      </c>
      <c r="Q19" s="11"/>
    </row>
    <row r="20" spans="2:17" x14ac:dyDescent="0.25">
      <c r="B20">
        <v>12.5</v>
      </c>
      <c r="C20" s="5">
        <f t="shared" si="0"/>
        <v>0.24435000000000001</v>
      </c>
    </row>
    <row r="21" spans="2:17" x14ac:dyDescent="0.25">
      <c r="B21">
        <v>13.5</v>
      </c>
      <c r="C21" s="5">
        <f t="shared" si="0"/>
        <v>0.25105</v>
      </c>
    </row>
    <row r="22" spans="2:17" x14ac:dyDescent="0.25">
      <c r="B22">
        <v>14.5</v>
      </c>
      <c r="C22" s="5">
        <f t="shared" si="0"/>
        <v>0.25774999999999998</v>
      </c>
    </row>
    <row r="23" spans="2:17" x14ac:dyDescent="0.25">
      <c r="B23">
        <v>15.5</v>
      </c>
      <c r="C23" s="5">
        <f t="shared" si="0"/>
        <v>0.26444999999999996</v>
      </c>
    </row>
    <row r="24" spans="2:17" x14ac:dyDescent="0.25">
      <c r="B24">
        <v>16.5</v>
      </c>
      <c r="C24" s="5">
        <f t="shared" si="0"/>
        <v>0.27115</v>
      </c>
    </row>
    <row r="25" spans="2:17" x14ac:dyDescent="0.25">
      <c r="B25">
        <v>17.5</v>
      </c>
      <c r="C25" s="5">
        <f t="shared" si="0"/>
        <v>0.27784999999999999</v>
      </c>
    </row>
    <row r="26" spans="2:17" x14ac:dyDescent="0.25">
      <c r="B26">
        <v>18.5</v>
      </c>
      <c r="C26" s="5">
        <f t="shared" si="0"/>
        <v>0.28454999999999997</v>
      </c>
    </row>
    <row r="27" spans="2:17" x14ac:dyDescent="0.25">
      <c r="B27">
        <v>19.5</v>
      </c>
      <c r="C27" s="5">
        <f t="shared" si="0"/>
        <v>0.29125000000000001</v>
      </c>
    </row>
    <row r="28" spans="2:17" x14ac:dyDescent="0.25">
      <c r="B28">
        <v>20.5</v>
      </c>
      <c r="C28" s="5">
        <f t="shared" si="0"/>
        <v>0.29794999999999999</v>
      </c>
    </row>
    <row r="29" spans="2:17" x14ac:dyDescent="0.25">
      <c r="B29">
        <v>21.5</v>
      </c>
      <c r="C29" s="5">
        <f t="shared" si="0"/>
        <v>0.30464999999999998</v>
      </c>
    </row>
    <row r="30" spans="2:17" x14ac:dyDescent="0.25">
      <c r="B30">
        <v>22.5</v>
      </c>
      <c r="C30" s="5">
        <f t="shared" si="0"/>
        <v>0.31135000000000002</v>
      </c>
    </row>
    <row r="31" spans="2:17" x14ac:dyDescent="0.25">
      <c r="B31">
        <v>23.5</v>
      </c>
      <c r="C31" s="5">
        <f t="shared" si="0"/>
        <v>0.31805</v>
      </c>
    </row>
    <row r="32" spans="2:17" x14ac:dyDescent="0.25">
      <c r="B32">
        <v>24.5</v>
      </c>
      <c r="C32" s="5">
        <f t="shared" si="0"/>
        <v>0.32474999999999998</v>
      </c>
    </row>
    <row r="33" spans="2:3" x14ac:dyDescent="0.25">
      <c r="B33">
        <v>25.5</v>
      </c>
      <c r="C33" s="5">
        <f t="shared" si="0"/>
        <v>0.33145000000000002</v>
      </c>
    </row>
    <row r="34" spans="2:3" x14ac:dyDescent="0.25">
      <c r="B34">
        <v>26.5</v>
      </c>
      <c r="C34" s="5">
        <f t="shared" si="0"/>
        <v>0.33815000000000001</v>
      </c>
    </row>
    <row r="35" spans="2:3" x14ac:dyDescent="0.25">
      <c r="B35">
        <v>27.5</v>
      </c>
      <c r="C35" s="5">
        <f t="shared" si="0"/>
        <v>0.34484999999999999</v>
      </c>
    </row>
    <row r="36" spans="2:3" x14ac:dyDescent="0.25">
      <c r="B36">
        <v>28.5</v>
      </c>
      <c r="C36" s="5">
        <f t="shared" si="0"/>
        <v>0.35155000000000003</v>
      </c>
    </row>
    <row r="37" spans="2:3" x14ac:dyDescent="0.25">
      <c r="B37">
        <v>29.5</v>
      </c>
      <c r="C37" s="5">
        <f t="shared" si="0"/>
        <v>0.35825000000000001</v>
      </c>
    </row>
    <row r="38" spans="2:3" x14ac:dyDescent="0.25">
      <c r="B38">
        <v>30.5</v>
      </c>
      <c r="C38" s="5">
        <f t="shared" si="0"/>
        <v>0.36495</v>
      </c>
    </row>
    <row r="39" spans="2:3" x14ac:dyDescent="0.25">
      <c r="B39">
        <v>31.5</v>
      </c>
      <c r="C39" s="5">
        <f t="shared" si="0"/>
        <v>0.37165000000000004</v>
      </c>
    </row>
    <row r="40" spans="2:3" x14ac:dyDescent="0.25">
      <c r="B40">
        <v>32.5</v>
      </c>
      <c r="C40" s="5">
        <f t="shared" si="0"/>
        <v>0.37834999999999996</v>
      </c>
    </row>
    <row r="41" spans="2:3" x14ac:dyDescent="0.25">
      <c r="B41">
        <v>33.5</v>
      </c>
      <c r="C41" s="5">
        <f t="shared" si="0"/>
        <v>0.38505</v>
      </c>
    </row>
    <row r="42" spans="2:3" x14ac:dyDescent="0.25">
      <c r="B42">
        <v>34.5</v>
      </c>
      <c r="C42" s="5">
        <f t="shared" si="0"/>
        <v>0.39174999999999999</v>
      </c>
    </row>
    <row r="43" spans="2:3" x14ac:dyDescent="0.25">
      <c r="B43">
        <v>35.5</v>
      </c>
      <c r="C43" s="5">
        <f t="shared" si="0"/>
        <v>0.39844999999999997</v>
      </c>
    </row>
    <row r="44" spans="2:3" x14ac:dyDescent="0.25">
      <c r="B44">
        <v>36.5</v>
      </c>
      <c r="C44" s="5">
        <f t="shared" si="0"/>
        <v>0.40515000000000001</v>
      </c>
    </row>
    <row r="45" spans="2:3" x14ac:dyDescent="0.25">
      <c r="B45">
        <v>37.5</v>
      </c>
      <c r="C45" s="5">
        <f t="shared" si="0"/>
        <v>0.41185000000000005</v>
      </c>
    </row>
    <row r="46" spans="2:3" x14ac:dyDescent="0.25">
      <c r="B46">
        <v>38.5</v>
      </c>
      <c r="C46" s="5">
        <f t="shared" si="0"/>
        <v>0.41854999999999998</v>
      </c>
    </row>
    <row r="47" spans="2:3" x14ac:dyDescent="0.25">
      <c r="B47">
        <v>39.5</v>
      </c>
      <c r="C47" s="5">
        <f t="shared" si="0"/>
        <v>0.42525000000000002</v>
      </c>
    </row>
    <row r="48" spans="2:3" x14ac:dyDescent="0.25">
      <c r="B48">
        <v>40.5</v>
      </c>
      <c r="C48" s="5">
        <f t="shared" si="0"/>
        <v>0.43195000000000006</v>
      </c>
    </row>
    <row r="49" spans="2:4" x14ac:dyDescent="0.25">
      <c r="B49">
        <v>41.5</v>
      </c>
      <c r="C49" s="5">
        <f t="shared" si="0"/>
        <v>0.43864999999999998</v>
      </c>
    </row>
    <row r="50" spans="2:4" x14ac:dyDescent="0.25">
      <c r="B50">
        <v>42.5</v>
      </c>
      <c r="C50" s="5">
        <f t="shared" si="0"/>
        <v>0.44535000000000002</v>
      </c>
    </row>
    <row r="51" spans="2:4" x14ac:dyDescent="0.25">
      <c r="B51">
        <v>43.5</v>
      </c>
      <c r="C51" s="5">
        <f t="shared" si="0"/>
        <v>0.45204999999999995</v>
      </c>
    </row>
    <row r="52" spans="2:4" x14ac:dyDescent="0.25">
      <c r="B52">
        <v>44.5</v>
      </c>
      <c r="C52" s="5">
        <f t="shared" si="0"/>
        <v>0.45874999999999999</v>
      </c>
    </row>
    <row r="53" spans="2:4" x14ac:dyDescent="0.25">
      <c r="B53">
        <v>45.5</v>
      </c>
      <c r="C53" s="5">
        <f t="shared" si="0"/>
        <v>0.46545000000000003</v>
      </c>
    </row>
    <row r="54" spans="2:4" x14ac:dyDescent="0.25">
      <c r="B54">
        <v>46.5</v>
      </c>
      <c r="C54" s="5">
        <f t="shared" si="0"/>
        <v>0.47214999999999996</v>
      </c>
    </row>
    <row r="55" spans="2:4" x14ac:dyDescent="0.25">
      <c r="B55">
        <v>47.5</v>
      </c>
      <c r="C55" s="5">
        <f t="shared" si="0"/>
        <v>0.47885</v>
      </c>
    </row>
    <row r="56" spans="2:4" x14ac:dyDescent="0.25">
      <c r="B56">
        <v>48.5</v>
      </c>
      <c r="C56" s="5">
        <f t="shared" si="0"/>
        <v>0.48555000000000004</v>
      </c>
    </row>
    <row r="57" spans="2:4" x14ac:dyDescent="0.25">
      <c r="B57">
        <v>49.5</v>
      </c>
      <c r="C57" s="5">
        <f t="shared" si="0"/>
        <v>0.49224999999999997</v>
      </c>
    </row>
    <row r="58" spans="2:4" x14ac:dyDescent="0.25">
      <c r="B58">
        <v>50.5</v>
      </c>
      <c r="C58" s="5">
        <f t="shared" si="0"/>
        <v>0.49895</v>
      </c>
      <c r="D58" s="16"/>
    </row>
    <row r="59" spans="2:4" x14ac:dyDescent="0.25">
      <c r="B59">
        <v>51.5</v>
      </c>
      <c r="C59" s="5">
        <f t="shared" si="0"/>
        <v>0.50565000000000004</v>
      </c>
    </row>
    <row r="60" spans="2:4" x14ac:dyDescent="0.25">
      <c r="B60">
        <v>52.5</v>
      </c>
      <c r="C60" s="5">
        <f t="shared" si="0"/>
        <v>0.51234999999999997</v>
      </c>
    </row>
    <row r="61" spans="2:4" x14ac:dyDescent="0.25">
      <c r="B61">
        <v>53.5</v>
      </c>
      <c r="C61" s="5">
        <f t="shared" si="0"/>
        <v>0.51905000000000001</v>
      </c>
    </row>
    <row r="62" spans="2:4" x14ac:dyDescent="0.25">
      <c r="B62">
        <v>54.5</v>
      </c>
      <c r="C62" s="5">
        <f t="shared" si="0"/>
        <v>0.52575000000000005</v>
      </c>
    </row>
    <row r="63" spans="2:4" x14ac:dyDescent="0.25">
      <c r="B63">
        <v>55.5</v>
      </c>
      <c r="C63" s="5">
        <f t="shared" si="0"/>
        <v>0.53244999999999998</v>
      </c>
    </row>
    <row r="64" spans="2:4" x14ac:dyDescent="0.25">
      <c r="B64">
        <v>56.5</v>
      </c>
      <c r="C64" s="5">
        <f t="shared" si="0"/>
        <v>0.53915000000000002</v>
      </c>
    </row>
    <row r="65" spans="2:3" x14ac:dyDescent="0.25">
      <c r="B65">
        <v>57.5</v>
      </c>
      <c r="C65" s="5">
        <f t="shared" si="0"/>
        <v>0.54585000000000006</v>
      </c>
    </row>
    <row r="66" spans="2:3" x14ac:dyDescent="0.25">
      <c r="B66">
        <v>58.5</v>
      </c>
      <c r="C66" s="5">
        <f t="shared" si="0"/>
        <v>0.55254999999999999</v>
      </c>
    </row>
    <row r="67" spans="2:3" x14ac:dyDescent="0.25">
      <c r="B67">
        <v>59.5</v>
      </c>
      <c r="C67" s="5">
        <f t="shared" si="0"/>
        <v>0.55925000000000002</v>
      </c>
    </row>
    <row r="68" spans="2:3" x14ac:dyDescent="0.25">
      <c r="B68">
        <v>60.5</v>
      </c>
      <c r="C68" s="5">
        <f t="shared" si="0"/>
        <v>0.56594999999999995</v>
      </c>
    </row>
    <row r="69" spans="2:3" x14ac:dyDescent="0.25">
      <c r="B69">
        <v>61.5</v>
      </c>
      <c r="C69" s="5">
        <f t="shared" si="0"/>
        <v>0.57264999999999999</v>
      </c>
    </row>
    <row r="70" spans="2:3" x14ac:dyDescent="0.25">
      <c r="B70">
        <v>62.5</v>
      </c>
      <c r="C70" s="5">
        <f t="shared" si="0"/>
        <v>0.57935000000000003</v>
      </c>
    </row>
    <row r="71" spans="2:3" x14ac:dyDescent="0.25">
      <c r="B71">
        <v>63.5</v>
      </c>
      <c r="C71" s="5">
        <f t="shared" si="0"/>
        <v>0.58604999999999996</v>
      </c>
    </row>
    <row r="72" spans="2:3" x14ac:dyDescent="0.25">
      <c r="B72">
        <v>64.5</v>
      </c>
      <c r="C72" s="5">
        <f t="shared" si="0"/>
        <v>0.59275</v>
      </c>
    </row>
    <row r="73" spans="2:3" x14ac:dyDescent="0.25">
      <c r="B73">
        <v>65.5</v>
      </c>
      <c r="C73" s="5">
        <f t="shared" ref="C73:C88" si="1">$G$9*B73+$G$10</f>
        <v>0.59945000000000004</v>
      </c>
    </row>
    <row r="74" spans="2:3" x14ac:dyDescent="0.25">
      <c r="B74">
        <v>66.5</v>
      </c>
      <c r="C74" s="5">
        <f t="shared" si="1"/>
        <v>0.60614999999999997</v>
      </c>
    </row>
    <row r="75" spans="2:3" x14ac:dyDescent="0.25">
      <c r="B75">
        <v>67.5</v>
      </c>
      <c r="C75" s="5">
        <f t="shared" si="1"/>
        <v>0.61285000000000001</v>
      </c>
    </row>
    <row r="76" spans="2:3" x14ac:dyDescent="0.25">
      <c r="B76">
        <v>68.5</v>
      </c>
      <c r="C76" s="5">
        <f t="shared" si="1"/>
        <v>0.61955000000000005</v>
      </c>
    </row>
    <row r="77" spans="2:3" x14ac:dyDescent="0.25">
      <c r="B77">
        <v>69.5</v>
      </c>
      <c r="C77" s="5">
        <f t="shared" si="1"/>
        <v>0.62624999999999997</v>
      </c>
    </row>
    <row r="78" spans="2:3" x14ac:dyDescent="0.25">
      <c r="B78">
        <v>70.5</v>
      </c>
      <c r="C78" s="5">
        <f t="shared" si="1"/>
        <v>0.63295000000000001</v>
      </c>
    </row>
    <row r="79" spans="2:3" x14ac:dyDescent="0.25">
      <c r="B79">
        <v>71.5</v>
      </c>
      <c r="C79" s="5">
        <f t="shared" si="1"/>
        <v>0.63965000000000005</v>
      </c>
    </row>
    <row r="80" spans="2:3" x14ac:dyDescent="0.25">
      <c r="B80">
        <v>72.5</v>
      </c>
      <c r="C80" s="5">
        <f t="shared" si="1"/>
        <v>0.64634999999999998</v>
      </c>
    </row>
    <row r="81" spans="2:4" x14ac:dyDescent="0.25">
      <c r="B81">
        <v>73.5</v>
      </c>
      <c r="C81" s="5">
        <f>$G$9*B81+$G$10</f>
        <v>0.65305000000000002</v>
      </c>
    </row>
    <row r="82" spans="2:4" x14ac:dyDescent="0.25">
      <c r="B82">
        <v>74.5</v>
      </c>
      <c r="C82" s="5">
        <f t="shared" si="1"/>
        <v>0.65975000000000006</v>
      </c>
    </row>
    <row r="83" spans="2:4" x14ac:dyDescent="0.25">
      <c r="B83">
        <v>75.5</v>
      </c>
      <c r="C83" s="5">
        <f t="shared" si="1"/>
        <v>0.66644999999999999</v>
      </c>
    </row>
    <row r="84" spans="2:4" x14ac:dyDescent="0.25">
      <c r="B84">
        <v>76.5</v>
      </c>
      <c r="C84" s="5">
        <f t="shared" si="1"/>
        <v>0.67315000000000003</v>
      </c>
    </row>
    <row r="85" spans="2:4" x14ac:dyDescent="0.25">
      <c r="B85">
        <v>77.5</v>
      </c>
      <c r="C85" s="5">
        <f t="shared" si="1"/>
        <v>0.67984999999999995</v>
      </c>
    </row>
    <row r="86" spans="2:4" x14ac:dyDescent="0.25">
      <c r="B86">
        <v>78.5</v>
      </c>
      <c r="C86" s="5">
        <f t="shared" si="1"/>
        <v>0.68654999999999999</v>
      </c>
    </row>
    <row r="87" spans="2:4" x14ac:dyDescent="0.25">
      <c r="B87">
        <v>79.5</v>
      </c>
      <c r="C87" s="5">
        <f t="shared" si="1"/>
        <v>0.69325000000000003</v>
      </c>
    </row>
    <row r="88" spans="2:4" x14ac:dyDescent="0.25">
      <c r="B88">
        <v>80.5</v>
      </c>
      <c r="C88" s="5">
        <f t="shared" si="1"/>
        <v>0.69994999999999996</v>
      </c>
    </row>
    <row r="89" spans="2:4" x14ac:dyDescent="0.25">
      <c r="B89">
        <v>81.5</v>
      </c>
      <c r="C89" s="5"/>
      <c r="D89" s="9">
        <v>0.7</v>
      </c>
    </row>
    <row r="90" spans="2:4" x14ac:dyDescent="0.25">
      <c r="B90">
        <v>82.5</v>
      </c>
      <c r="C90" s="5"/>
      <c r="D90" s="9">
        <v>0.7</v>
      </c>
    </row>
    <row r="91" spans="2:4" x14ac:dyDescent="0.25">
      <c r="B91">
        <v>83.5</v>
      </c>
      <c r="C91" s="5"/>
      <c r="D91" s="9">
        <v>0.7</v>
      </c>
    </row>
    <row r="92" spans="2:4" x14ac:dyDescent="0.25">
      <c r="B92">
        <v>84.5</v>
      </c>
      <c r="C92" s="5"/>
      <c r="D92" s="9">
        <v>0.7</v>
      </c>
    </row>
    <row r="93" spans="2:4" x14ac:dyDescent="0.25">
      <c r="B93">
        <v>85.5</v>
      </c>
      <c r="C93" s="5"/>
      <c r="D93" s="9">
        <v>0.7</v>
      </c>
    </row>
    <row r="94" spans="2:4" x14ac:dyDescent="0.25">
      <c r="B94">
        <v>86.5</v>
      </c>
      <c r="C94" s="5"/>
      <c r="D94" s="9">
        <v>0.7</v>
      </c>
    </row>
    <row r="95" spans="2:4" x14ac:dyDescent="0.25">
      <c r="B95">
        <v>87.5</v>
      </c>
      <c r="C95" s="5"/>
      <c r="D95" s="9">
        <v>0.7</v>
      </c>
    </row>
    <row r="96" spans="2:4" x14ac:dyDescent="0.25">
      <c r="B96">
        <v>88.5</v>
      </c>
      <c r="C96" s="5"/>
      <c r="D96" s="9">
        <v>0.7</v>
      </c>
    </row>
    <row r="97" spans="2:4" x14ac:dyDescent="0.25">
      <c r="B97">
        <v>89.5</v>
      </c>
      <c r="C97" s="5"/>
      <c r="D97" s="9">
        <v>0.7</v>
      </c>
    </row>
    <row r="98" spans="2:4" x14ac:dyDescent="0.25">
      <c r="B98">
        <v>90.5</v>
      </c>
      <c r="C98" s="5"/>
      <c r="D98" s="9">
        <v>0.7</v>
      </c>
    </row>
    <row r="99" spans="2:4" x14ac:dyDescent="0.25">
      <c r="B99">
        <v>91.5</v>
      </c>
      <c r="C99" s="5"/>
      <c r="D99" s="9">
        <v>0.7</v>
      </c>
    </row>
    <row r="100" spans="2:4" x14ac:dyDescent="0.25">
      <c r="B100">
        <v>92.5</v>
      </c>
      <c r="C100" s="5"/>
      <c r="D100" s="9">
        <v>0.7</v>
      </c>
    </row>
    <row r="101" spans="2:4" x14ac:dyDescent="0.25">
      <c r="B101">
        <v>93.5</v>
      </c>
      <c r="C101" s="5"/>
      <c r="D101" s="9">
        <v>0.7</v>
      </c>
    </row>
    <row r="102" spans="2:4" x14ac:dyDescent="0.25">
      <c r="B102">
        <v>94.5</v>
      </c>
      <c r="C102" s="5"/>
      <c r="D102" s="9">
        <v>0.7</v>
      </c>
    </row>
    <row r="103" spans="2:4" x14ac:dyDescent="0.25">
      <c r="B103">
        <v>95.5</v>
      </c>
      <c r="C103" s="5"/>
      <c r="D103" s="9">
        <v>0.7</v>
      </c>
    </row>
    <row r="104" spans="2:4" x14ac:dyDescent="0.25">
      <c r="B104">
        <v>96.5</v>
      </c>
      <c r="C104" s="5"/>
      <c r="D104" s="9">
        <v>0.7</v>
      </c>
    </row>
    <row r="105" spans="2:4" x14ac:dyDescent="0.25">
      <c r="B105">
        <v>97.5</v>
      </c>
      <c r="C105" s="5"/>
      <c r="D105" s="9">
        <v>0.7</v>
      </c>
    </row>
    <row r="106" spans="2:4" x14ac:dyDescent="0.25">
      <c r="B106">
        <v>98.5</v>
      </c>
      <c r="C106" s="5"/>
      <c r="D106" s="9">
        <v>0.7</v>
      </c>
    </row>
    <row r="107" spans="2:4" x14ac:dyDescent="0.25">
      <c r="B107">
        <v>99.5</v>
      </c>
      <c r="C107" s="5"/>
      <c r="D107" s="9">
        <v>0.7</v>
      </c>
    </row>
    <row r="108" spans="2:4" x14ac:dyDescent="0.25">
      <c r="B108">
        <v>100.5</v>
      </c>
      <c r="C108" s="5"/>
      <c r="D108" s="9">
        <v>0.7</v>
      </c>
    </row>
    <row r="109" spans="2:4" x14ac:dyDescent="0.25">
      <c r="B109">
        <v>101.5</v>
      </c>
      <c r="C109" s="5"/>
      <c r="D109" s="9">
        <v>0.7</v>
      </c>
    </row>
    <row r="110" spans="2:4" x14ac:dyDescent="0.25">
      <c r="B110">
        <v>102.5</v>
      </c>
      <c r="C110" s="5"/>
      <c r="D110" s="9">
        <v>0.7</v>
      </c>
    </row>
    <row r="111" spans="2:4" x14ac:dyDescent="0.25">
      <c r="B111">
        <v>103.5</v>
      </c>
      <c r="C111" s="5"/>
      <c r="D111" s="9">
        <v>0.7</v>
      </c>
    </row>
    <row r="112" spans="2:4" x14ac:dyDescent="0.25">
      <c r="B112">
        <v>104.5</v>
      </c>
      <c r="C112" s="5"/>
      <c r="D112" s="9">
        <v>0.7</v>
      </c>
    </row>
    <row r="113" spans="2:4" x14ac:dyDescent="0.25">
      <c r="B113">
        <v>105.5</v>
      </c>
      <c r="C113" s="5"/>
      <c r="D113" s="9">
        <v>0.7</v>
      </c>
    </row>
    <row r="114" spans="2:4" x14ac:dyDescent="0.25">
      <c r="B114">
        <v>106.5</v>
      </c>
      <c r="C114" s="5"/>
      <c r="D114" s="9">
        <v>0.7</v>
      </c>
    </row>
    <row r="115" spans="2:4" x14ac:dyDescent="0.25">
      <c r="B115">
        <v>107.5</v>
      </c>
      <c r="C115" s="5"/>
      <c r="D115" s="9">
        <v>0.7</v>
      </c>
    </row>
    <row r="116" spans="2:4" x14ac:dyDescent="0.25">
      <c r="B116">
        <v>108.5</v>
      </c>
      <c r="C116" s="5"/>
      <c r="D116" s="9">
        <v>0.7</v>
      </c>
    </row>
    <row r="117" spans="2:4" x14ac:dyDescent="0.25">
      <c r="B117">
        <v>109.5</v>
      </c>
      <c r="C117" s="5"/>
      <c r="D117" s="9">
        <v>0.7</v>
      </c>
    </row>
    <row r="118" spans="2:4" x14ac:dyDescent="0.25">
      <c r="B118">
        <v>110.5</v>
      </c>
      <c r="C118" s="5"/>
      <c r="D118" s="9">
        <v>0.7</v>
      </c>
    </row>
    <row r="119" spans="2:4" x14ac:dyDescent="0.25">
      <c r="B119">
        <v>111.5</v>
      </c>
      <c r="C119" s="5"/>
      <c r="D119" s="9">
        <v>0.7</v>
      </c>
    </row>
    <row r="120" spans="2:4" x14ac:dyDescent="0.25">
      <c r="B120">
        <v>112.5</v>
      </c>
      <c r="C120" s="5"/>
      <c r="D120" s="9">
        <v>0.7</v>
      </c>
    </row>
    <row r="121" spans="2:4" x14ac:dyDescent="0.25">
      <c r="B121">
        <v>113.5</v>
      </c>
      <c r="C121" s="5"/>
      <c r="D121" s="9">
        <v>0.7</v>
      </c>
    </row>
    <row r="122" spans="2:4" x14ac:dyDescent="0.25">
      <c r="B122">
        <v>114.5</v>
      </c>
      <c r="C122" s="5"/>
      <c r="D122" s="9">
        <v>0.7</v>
      </c>
    </row>
    <row r="123" spans="2:4" x14ac:dyDescent="0.25">
      <c r="B123">
        <v>115.5</v>
      </c>
      <c r="C123" s="5"/>
      <c r="D123" s="9">
        <v>0.7</v>
      </c>
    </row>
    <row r="124" spans="2:4" x14ac:dyDescent="0.25">
      <c r="B124">
        <v>116.5</v>
      </c>
      <c r="C124" s="5"/>
      <c r="D124" s="9">
        <v>0.7</v>
      </c>
    </row>
    <row r="125" spans="2:4" x14ac:dyDescent="0.25">
      <c r="B125">
        <v>117.5</v>
      </c>
      <c r="C125" s="5"/>
      <c r="D125" s="9">
        <v>0.7</v>
      </c>
    </row>
    <row r="126" spans="2:4" x14ac:dyDescent="0.25">
      <c r="B126">
        <v>118.5</v>
      </c>
      <c r="C126" s="5"/>
      <c r="D126" s="9">
        <v>0.7</v>
      </c>
    </row>
    <row r="127" spans="2:4" x14ac:dyDescent="0.25">
      <c r="B127">
        <v>119.5</v>
      </c>
      <c r="C127" s="5"/>
      <c r="D127" s="9">
        <v>0.7</v>
      </c>
    </row>
    <row r="128" spans="2:4" x14ac:dyDescent="0.25">
      <c r="B128">
        <v>120.5</v>
      </c>
      <c r="C128" s="5"/>
      <c r="D128" s="9">
        <v>0.7</v>
      </c>
    </row>
    <row r="129" spans="2:4" x14ac:dyDescent="0.25">
      <c r="B129">
        <v>121.5</v>
      </c>
      <c r="C129" s="5"/>
      <c r="D129" s="9">
        <v>0.7</v>
      </c>
    </row>
    <row r="130" spans="2:4" x14ac:dyDescent="0.25">
      <c r="B130">
        <v>122.5</v>
      </c>
      <c r="C130" s="5"/>
      <c r="D130" s="9">
        <v>0.7</v>
      </c>
    </row>
    <row r="131" spans="2:4" x14ac:dyDescent="0.25">
      <c r="B131">
        <v>123.5</v>
      </c>
      <c r="C131" s="5"/>
      <c r="D131" s="9">
        <v>0.7</v>
      </c>
    </row>
    <row r="132" spans="2:4" x14ac:dyDescent="0.25">
      <c r="B132">
        <v>124.5</v>
      </c>
      <c r="C132" s="5"/>
      <c r="D132" s="9">
        <v>0.7</v>
      </c>
    </row>
    <row r="133" spans="2:4" x14ac:dyDescent="0.25">
      <c r="B133">
        <v>125.5</v>
      </c>
      <c r="C133" s="5"/>
      <c r="D133" s="9">
        <v>0.7</v>
      </c>
    </row>
    <row r="134" spans="2:4" x14ac:dyDescent="0.25">
      <c r="B134">
        <v>126.5</v>
      </c>
      <c r="C134" s="5"/>
      <c r="D134" s="9">
        <v>0.7</v>
      </c>
    </row>
    <row r="135" spans="2:4" x14ac:dyDescent="0.25">
      <c r="B135">
        <v>127.5</v>
      </c>
      <c r="C135" s="5"/>
      <c r="D135" s="9">
        <v>0.7</v>
      </c>
    </row>
    <row r="136" spans="2:4" x14ac:dyDescent="0.25">
      <c r="B136">
        <v>128.5</v>
      </c>
      <c r="C136" s="5"/>
      <c r="D136" s="9">
        <v>0.7</v>
      </c>
    </row>
    <row r="137" spans="2:4" x14ac:dyDescent="0.25">
      <c r="B137">
        <v>129.5</v>
      </c>
      <c r="C137" s="5"/>
      <c r="D137" s="9">
        <v>0.7</v>
      </c>
    </row>
    <row r="138" spans="2:4" x14ac:dyDescent="0.25">
      <c r="B138">
        <v>130.5</v>
      </c>
      <c r="C138" s="5"/>
      <c r="D138" s="9">
        <v>0.7</v>
      </c>
    </row>
    <row r="139" spans="2:4" x14ac:dyDescent="0.25">
      <c r="B139">
        <v>131.5</v>
      </c>
      <c r="C139" s="5"/>
      <c r="D139" s="9">
        <v>0.7</v>
      </c>
    </row>
    <row r="140" spans="2:4" x14ac:dyDescent="0.25">
      <c r="B140">
        <v>132.5</v>
      </c>
      <c r="C140" s="5"/>
      <c r="D140" s="9">
        <v>0.7</v>
      </c>
    </row>
    <row r="141" spans="2:4" x14ac:dyDescent="0.25">
      <c r="B141">
        <v>133.5</v>
      </c>
      <c r="C141" s="5"/>
      <c r="D141" s="9">
        <v>0.7</v>
      </c>
    </row>
    <row r="142" spans="2:4" x14ac:dyDescent="0.25">
      <c r="B142">
        <v>134.5</v>
      </c>
      <c r="C142" s="5"/>
      <c r="D142" s="9">
        <v>0.7</v>
      </c>
    </row>
    <row r="143" spans="2:4" x14ac:dyDescent="0.25">
      <c r="B143">
        <v>135.5</v>
      </c>
      <c r="C143" s="5"/>
      <c r="D143" s="9">
        <v>0.7</v>
      </c>
    </row>
    <row r="144" spans="2:4" x14ac:dyDescent="0.25">
      <c r="B144">
        <v>136.5</v>
      </c>
      <c r="C144" s="5"/>
      <c r="D144" s="9">
        <v>0.7</v>
      </c>
    </row>
    <row r="145" spans="2:4" x14ac:dyDescent="0.25">
      <c r="B145">
        <v>137.5</v>
      </c>
      <c r="C145" s="5"/>
      <c r="D145" s="9">
        <v>0.7</v>
      </c>
    </row>
    <row r="146" spans="2:4" x14ac:dyDescent="0.25">
      <c r="B146">
        <v>138.5</v>
      </c>
      <c r="C146" s="5"/>
      <c r="D146" s="9">
        <v>0.7</v>
      </c>
    </row>
    <row r="147" spans="2:4" x14ac:dyDescent="0.25">
      <c r="B147">
        <v>139.5</v>
      </c>
      <c r="C147" s="5"/>
      <c r="D147" s="9">
        <v>0.7</v>
      </c>
    </row>
    <row r="148" spans="2:4" x14ac:dyDescent="0.25">
      <c r="B148">
        <v>140.5</v>
      </c>
      <c r="C148" s="5"/>
      <c r="D148" s="9">
        <v>0.7</v>
      </c>
    </row>
    <row r="149" spans="2:4" x14ac:dyDescent="0.25">
      <c r="B149">
        <v>141.5</v>
      </c>
      <c r="C149" s="5"/>
      <c r="D149" s="9">
        <v>0.7</v>
      </c>
    </row>
    <row r="150" spans="2:4" x14ac:dyDescent="0.25">
      <c r="B150">
        <v>142.5</v>
      </c>
      <c r="C150" s="5"/>
      <c r="D150" s="9">
        <v>0.7</v>
      </c>
    </row>
    <row r="151" spans="2:4" x14ac:dyDescent="0.25">
      <c r="B151">
        <v>143.5</v>
      </c>
      <c r="C151" s="5"/>
      <c r="D151" s="9">
        <v>0.7</v>
      </c>
    </row>
    <row r="152" spans="2:4" x14ac:dyDescent="0.25">
      <c r="B152">
        <v>144.5</v>
      </c>
      <c r="C152" s="5"/>
      <c r="D152" s="9">
        <v>0.7</v>
      </c>
    </row>
    <row r="153" spans="2:4" x14ac:dyDescent="0.25">
      <c r="B153">
        <v>145.5</v>
      </c>
      <c r="C153" s="5"/>
      <c r="D153" s="9">
        <v>0.7</v>
      </c>
    </row>
    <row r="154" spans="2:4" x14ac:dyDescent="0.25">
      <c r="B154">
        <v>146.5</v>
      </c>
      <c r="C154" s="5"/>
      <c r="D154" s="9">
        <v>0.7</v>
      </c>
    </row>
    <row r="155" spans="2:4" x14ac:dyDescent="0.25">
      <c r="B155">
        <v>147.5</v>
      </c>
      <c r="C155" s="5"/>
      <c r="D155" s="9">
        <v>0.7</v>
      </c>
    </row>
    <row r="156" spans="2:4" x14ac:dyDescent="0.25">
      <c r="B156">
        <v>148.5</v>
      </c>
      <c r="C156" s="5"/>
      <c r="D156" s="9">
        <v>0.7</v>
      </c>
    </row>
    <row r="157" spans="2:4" x14ac:dyDescent="0.25">
      <c r="B157">
        <v>149.5</v>
      </c>
      <c r="C157" s="5"/>
      <c r="D157" s="9">
        <v>0.7</v>
      </c>
    </row>
    <row r="158" spans="2:4" x14ac:dyDescent="0.25">
      <c r="B158">
        <v>150.5</v>
      </c>
      <c r="C158" s="5"/>
      <c r="D158" s="9">
        <v>0.7</v>
      </c>
    </row>
    <row r="159" spans="2:4" x14ac:dyDescent="0.25">
      <c r="B159">
        <v>151.5</v>
      </c>
      <c r="C159" s="5"/>
      <c r="D159" s="9">
        <v>0.7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68"/>
  <sheetViews>
    <sheetView zoomScale="130" zoomScaleNormal="130" workbookViewId="0">
      <selection activeCell="T14" sqref="T14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 t="s">
        <v>105</v>
      </c>
      <c r="B2" s="1" t="s">
        <v>107</v>
      </c>
      <c r="D2" s="1" t="s">
        <v>12</v>
      </c>
      <c r="H2" s="8" t="s">
        <v>24</v>
      </c>
      <c r="I2" s="4">
        <v>60</v>
      </c>
      <c r="J2" s="1" t="s">
        <v>23</v>
      </c>
      <c r="M2" s="4">
        <v>100</v>
      </c>
      <c r="N2" s="1"/>
      <c r="R2" s="1"/>
      <c r="U2" s="1"/>
      <c r="V2" s="1"/>
    </row>
    <row r="3" spans="1:22" x14ac:dyDescent="0.25">
      <c r="A3" s="1" t="s">
        <v>106</v>
      </c>
      <c r="B3" s="1" t="s">
        <v>108</v>
      </c>
    </row>
    <row r="4" spans="1:22" x14ac:dyDescent="0.25">
      <c r="F4" t="s">
        <v>73</v>
      </c>
      <c r="G4" s="11" t="s">
        <v>102</v>
      </c>
    </row>
    <row r="5" spans="1:22" ht="45" x14ac:dyDescent="0.25">
      <c r="B5" s="10" t="s">
        <v>30</v>
      </c>
      <c r="C5" t="s">
        <v>25</v>
      </c>
      <c r="D5" t="s">
        <v>126</v>
      </c>
    </row>
    <row r="6" spans="1:22" x14ac:dyDescent="0.25">
      <c r="G6" s="7" t="s">
        <v>103</v>
      </c>
      <c r="I6" s="7"/>
      <c r="J6" s="7" t="s">
        <v>104</v>
      </c>
    </row>
    <row r="7" spans="1:22" x14ac:dyDescent="0.25">
      <c r="B7">
        <v>0.5</v>
      </c>
      <c r="C7" s="5">
        <f>$G$8*B7^$G$9</f>
        <v>2.9643149382195682E-2</v>
      </c>
      <c r="G7" s="7"/>
      <c r="Q7">
        <v>0.5</v>
      </c>
      <c r="R7" s="9">
        <v>0.03</v>
      </c>
      <c r="T7">
        <v>0.5</v>
      </c>
      <c r="U7" s="9">
        <v>0.03</v>
      </c>
    </row>
    <row r="8" spans="1:22" x14ac:dyDescent="0.25">
      <c r="B8">
        <v>1.5</v>
      </c>
      <c r="C8" s="5">
        <f t="shared" ref="C8:C66" si="0">$G$8*B8^$G$9</f>
        <v>5.7041795346610275E-2</v>
      </c>
      <c r="G8" s="7">
        <v>4.48E-2</v>
      </c>
      <c r="J8">
        <v>4.5999999999999999E-3</v>
      </c>
      <c r="Q8">
        <v>25</v>
      </c>
      <c r="T8">
        <v>60</v>
      </c>
      <c r="U8" s="9">
        <v>0.7</v>
      </c>
    </row>
    <row r="9" spans="1:22" x14ac:dyDescent="0.25">
      <c r="B9">
        <v>2.5</v>
      </c>
      <c r="C9" s="5">
        <f t="shared" si="0"/>
        <v>7.7334035095790621E-2</v>
      </c>
      <c r="G9" s="7">
        <v>0.5958</v>
      </c>
      <c r="J9">
        <v>0.23699999999999999</v>
      </c>
      <c r="Q9">
        <v>20</v>
      </c>
    </row>
    <row r="10" spans="1:22" x14ac:dyDescent="0.25">
      <c r="B10">
        <v>3.5</v>
      </c>
      <c r="C10" s="5">
        <f t="shared" si="0"/>
        <v>9.4500423507497947E-2</v>
      </c>
      <c r="Q10">
        <v>25</v>
      </c>
    </row>
    <row r="11" spans="1:22" x14ac:dyDescent="0.25">
      <c r="B11">
        <v>4.5</v>
      </c>
      <c r="C11" s="5">
        <f t="shared" si="0"/>
        <v>0.10976453191302446</v>
      </c>
      <c r="Q11">
        <v>30</v>
      </c>
    </row>
    <row r="12" spans="1:22" x14ac:dyDescent="0.25">
      <c r="B12">
        <v>5.5</v>
      </c>
      <c r="C12" s="5">
        <f t="shared" si="0"/>
        <v>0.1237046726551277</v>
      </c>
      <c r="Q12">
        <v>35</v>
      </c>
    </row>
    <row r="13" spans="1:22" x14ac:dyDescent="0.25">
      <c r="B13">
        <v>6.5</v>
      </c>
      <c r="C13" s="5">
        <f t="shared" si="0"/>
        <v>0.13665067833840974</v>
      </c>
      <c r="Q13">
        <v>40</v>
      </c>
    </row>
    <row r="14" spans="1:22" x14ac:dyDescent="0.25">
      <c r="B14">
        <v>7.5</v>
      </c>
      <c r="C14" s="5">
        <f t="shared" si="0"/>
        <v>0.14881253494310462</v>
      </c>
      <c r="Q14">
        <v>45</v>
      </c>
    </row>
    <row r="15" spans="1:22" x14ac:dyDescent="0.25">
      <c r="B15">
        <v>8.5</v>
      </c>
      <c r="C15" s="5">
        <f t="shared" si="0"/>
        <v>0.16033406737217698</v>
      </c>
      <c r="Q15">
        <v>50</v>
      </c>
    </row>
    <row r="16" spans="1:22" x14ac:dyDescent="0.25">
      <c r="B16">
        <v>9.5</v>
      </c>
      <c r="C16" s="5">
        <f t="shared" si="0"/>
        <v>0.17131908177583319</v>
      </c>
      <c r="Q16">
        <v>55</v>
      </c>
    </row>
    <row r="17" spans="2:18" x14ac:dyDescent="0.25">
      <c r="B17">
        <v>10.5</v>
      </c>
      <c r="C17" s="5">
        <f t="shared" si="0"/>
        <v>0.18184551676281507</v>
      </c>
      <c r="Q17">
        <v>60</v>
      </c>
      <c r="R17" s="9">
        <v>0.7</v>
      </c>
    </row>
    <row r="18" spans="2:18" x14ac:dyDescent="0.25">
      <c r="B18">
        <v>11.5</v>
      </c>
      <c r="C18" s="5">
        <f t="shared" si="0"/>
        <v>0.19197372296299298</v>
      </c>
      <c r="Q18" s="11"/>
    </row>
    <row r="19" spans="2:18" x14ac:dyDescent="0.25">
      <c r="B19">
        <v>12.5</v>
      </c>
      <c r="C19" s="5">
        <f t="shared" si="0"/>
        <v>0.20175160564379932</v>
      </c>
    </row>
    <row r="20" spans="2:18" x14ac:dyDescent="0.25">
      <c r="B20">
        <v>13.5</v>
      </c>
      <c r="C20" s="5">
        <f t="shared" si="0"/>
        <v>0.21121797434451434</v>
      </c>
    </row>
    <row r="21" spans="2:18" x14ac:dyDescent="0.25">
      <c r="B21">
        <v>14.5</v>
      </c>
      <c r="C21" s="5">
        <f t="shared" si="0"/>
        <v>0.22040481082700336</v>
      </c>
    </row>
    <row r="22" spans="2:18" x14ac:dyDescent="0.25">
      <c r="B22">
        <v>15.5</v>
      </c>
      <c r="C22" s="5">
        <f t="shared" si="0"/>
        <v>0.22933885492324113</v>
      </c>
    </row>
    <row r="23" spans="2:18" x14ac:dyDescent="0.25">
      <c r="B23">
        <v>16.5</v>
      </c>
      <c r="C23" s="5">
        <f t="shared" si="0"/>
        <v>0.23804274404295914</v>
      </c>
    </row>
    <row r="24" spans="2:18" x14ac:dyDescent="0.25">
      <c r="B24">
        <v>17.5</v>
      </c>
      <c r="C24" s="5">
        <f t="shared" si="0"/>
        <v>0.24653585129808528</v>
      </c>
    </row>
    <row r="25" spans="2:18" x14ac:dyDescent="0.25">
      <c r="B25">
        <v>18.5</v>
      </c>
      <c r="C25" s="5">
        <f t="shared" si="0"/>
        <v>0.25483491455250484</v>
      </c>
    </row>
    <row r="26" spans="2:18" x14ac:dyDescent="0.25">
      <c r="B26">
        <v>19.5</v>
      </c>
      <c r="C26" s="5">
        <f t="shared" si="0"/>
        <v>0.26295451698653732</v>
      </c>
    </row>
    <row r="27" spans="2:18" x14ac:dyDescent="0.25">
      <c r="B27">
        <v>20.5</v>
      </c>
      <c r="C27" s="5">
        <f t="shared" si="0"/>
        <v>0.27090746001002908</v>
      </c>
    </row>
    <row r="28" spans="2:18" x14ac:dyDescent="0.25">
      <c r="B28">
        <v>21.5</v>
      </c>
      <c r="C28" s="5">
        <f t="shared" si="0"/>
        <v>0.27870505669106288</v>
      </c>
    </row>
    <row r="29" spans="2:18" x14ac:dyDescent="0.25">
      <c r="B29">
        <v>22.5</v>
      </c>
      <c r="C29" s="5">
        <f t="shared" si="0"/>
        <v>0.28635736553462365</v>
      </c>
    </row>
    <row r="30" spans="2:18" x14ac:dyDescent="0.25">
      <c r="B30">
        <v>23.5</v>
      </c>
      <c r="C30" s="5">
        <f t="shared" si="0"/>
        <v>0.29387337883772774</v>
      </c>
    </row>
    <row r="31" spans="2:18" x14ac:dyDescent="0.25">
      <c r="B31">
        <v>24.5</v>
      </c>
      <c r="C31" s="5">
        <f t="shared" si="0"/>
        <v>0.30126117599569974</v>
      </c>
    </row>
    <row r="32" spans="2:18" x14ac:dyDescent="0.25">
      <c r="B32">
        <v>25.5</v>
      </c>
      <c r="C32" s="5">
        <f t="shared" si="0"/>
        <v>0.30852804943952661</v>
      </c>
    </row>
    <row r="33" spans="2:3" x14ac:dyDescent="0.25">
      <c r="B33">
        <v>26.5</v>
      </c>
      <c r="C33" s="5">
        <f t="shared" si="0"/>
        <v>0.31568060896731293</v>
      </c>
    </row>
    <row r="34" spans="2:3" x14ac:dyDescent="0.25">
      <c r="B34">
        <v>27.5</v>
      </c>
      <c r="C34" s="5">
        <f t="shared" si="0"/>
        <v>0.32272486884847779</v>
      </c>
    </row>
    <row r="35" spans="2:3" x14ac:dyDescent="0.25">
      <c r="B35">
        <v>28.5</v>
      </c>
      <c r="C35" s="5">
        <f t="shared" si="0"/>
        <v>0.32966632106559335</v>
      </c>
    </row>
    <row r="36" spans="2:3" x14ac:dyDescent="0.25">
      <c r="B36">
        <v>29.5</v>
      </c>
      <c r="C36" s="5">
        <f t="shared" si="0"/>
        <v>0.33650999730694747</v>
      </c>
    </row>
    <row r="37" spans="2:3" x14ac:dyDescent="0.25">
      <c r="B37">
        <v>30.5</v>
      </c>
      <c r="C37" s="5">
        <f t="shared" si="0"/>
        <v>0.34326052175878569</v>
      </c>
    </row>
    <row r="38" spans="2:3" x14ac:dyDescent="0.25">
      <c r="B38">
        <v>31.5</v>
      </c>
      <c r="C38" s="5">
        <f t="shared" si="0"/>
        <v>0.34992215631828943</v>
      </c>
    </row>
    <row r="39" spans="2:3" x14ac:dyDescent="0.25">
      <c r="B39">
        <v>32.5</v>
      </c>
      <c r="C39" s="5">
        <f t="shared" si="0"/>
        <v>0.35649883952051981</v>
      </c>
    </row>
    <row r="40" spans="2:3" x14ac:dyDescent="0.25">
      <c r="B40">
        <v>33.5</v>
      </c>
      <c r="C40" s="5">
        <f t="shared" si="0"/>
        <v>0.36299422021902883</v>
      </c>
    </row>
    <row r="41" spans="2:3" x14ac:dyDescent="0.25">
      <c r="B41">
        <v>34.5</v>
      </c>
      <c r="C41" s="5">
        <f t="shared" si="0"/>
        <v>0.36941168686209264</v>
      </c>
    </row>
    <row r="42" spans="2:3" x14ac:dyDescent="0.25">
      <c r="B42">
        <v>35.5</v>
      </c>
      <c r="C42" s="5">
        <f t="shared" si="0"/>
        <v>0.37575439305098973</v>
      </c>
    </row>
    <row r="43" spans="2:3" x14ac:dyDescent="0.25">
      <c r="B43">
        <v>36.5</v>
      </c>
      <c r="C43" s="5">
        <f t="shared" si="0"/>
        <v>0.38202527994352031</v>
      </c>
    </row>
    <row r="44" spans="2:3" x14ac:dyDescent="0.25">
      <c r="B44">
        <v>37.5</v>
      </c>
      <c r="C44" s="5">
        <f t="shared" si="0"/>
        <v>0.38822709596760135</v>
      </c>
    </row>
    <row r="45" spans="2:3" x14ac:dyDescent="0.25">
      <c r="B45">
        <v>38.5</v>
      </c>
      <c r="C45" s="5">
        <f t="shared" si="0"/>
        <v>0.3943624142307674</v>
      </c>
    </row>
    <row r="46" spans="2:3" x14ac:dyDescent="0.25">
      <c r="B46">
        <v>39.5</v>
      </c>
      <c r="C46" s="5">
        <f t="shared" si="0"/>
        <v>0.40043364794750219</v>
      </c>
    </row>
    <row r="47" spans="2:3" x14ac:dyDescent="0.25">
      <c r="B47">
        <v>40.5</v>
      </c>
      <c r="C47" s="5">
        <f t="shared" si="0"/>
        <v>0.40644306415437104</v>
      </c>
    </row>
    <row r="48" spans="2:3" x14ac:dyDescent="0.25">
      <c r="B48">
        <v>41.5</v>
      </c>
      <c r="C48" s="5">
        <f t="shared" si="0"/>
        <v>0.41239279594041517</v>
      </c>
    </row>
    <row r="49" spans="2:4" x14ac:dyDescent="0.25">
      <c r="B49">
        <v>42.5</v>
      </c>
      <c r="C49" s="5">
        <f t="shared" si="0"/>
        <v>0.41828485338531779</v>
      </c>
    </row>
    <row r="50" spans="2:4" x14ac:dyDescent="0.25">
      <c r="B50">
        <v>43.5</v>
      </c>
      <c r="C50" s="5">
        <f t="shared" si="0"/>
        <v>0.42412113336896207</v>
      </c>
    </row>
    <row r="51" spans="2:4" x14ac:dyDescent="0.25">
      <c r="B51">
        <v>44.5</v>
      </c>
      <c r="C51" s="5">
        <f t="shared" si="0"/>
        <v>0.42990342839201146</v>
      </c>
      <c r="D51" s="2"/>
    </row>
    <row r="52" spans="2:4" x14ac:dyDescent="0.25">
      <c r="B52">
        <v>45.5</v>
      </c>
      <c r="C52" s="5">
        <f t="shared" si="0"/>
        <v>0.43563343452712749</v>
      </c>
    </row>
    <row r="53" spans="2:4" x14ac:dyDescent="0.25">
      <c r="B53">
        <v>46.5</v>
      </c>
      <c r="C53" s="5">
        <f t="shared" si="0"/>
        <v>0.44131275860367031</v>
      </c>
    </row>
    <row r="54" spans="2:4" x14ac:dyDescent="0.25">
      <c r="B54">
        <v>47.5</v>
      </c>
      <c r="C54" s="5">
        <f t="shared" si="0"/>
        <v>0.44694292471461955</v>
      </c>
    </row>
    <row r="55" spans="2:4" x14ac:dyDescent="0.25">
      <c r="B55">
        <v>48.5</v>
      </c>
      <c r="C55" s="5">
        <f t="shared" si="0"/>
        <v>0.45252538012252769</v>
      </c>
    </row>
    <row r="56" spans="2:4" x14ac:dyDescent="0.25">
      <c r="B56">
        <v>49.5</v>
      </c>
      <c r="C56" s="5">
        <f t="shared" si="0"/>
        <v>0.45806150063122125</v>
      </c>
    </row>
    <row r="57" spans="2:4" x14ac:dyDescent="0.25">
      <c r="B57">
        <v>50.5</v>
      </c>
      <c r="C57" s="5">
        <f t="shared" si="0"/>
        <v>0.46355259548136107</v>
      </c>
    </row>
    <row r="58" spans="2:4" x14ac:dyDescent="0.25">
      <c r="B58">
        <v>51.5</v>
      </c>
      <c r="C58" s="5">
        <f t="shared" si="0"/>
        <v>0.468999911820627</v>
      </c>
    </row>
    <row r="59" spans="2:4" x14ac:dyDescent="0.25">
      <c r="B59">
        <v>52.5</v>
      </c>
      <c r="C59" s="5">
        <f t="shared" si="0"/>
        <v>0.4744046387930082</v>
      </c>
    </row>
    <row r="60" spans="2:4" x14ac:dyDescent="0.25">
      <c r="B60">
        <v>53.5</v>
      </c>
      <c r="C60" s="5">
        <f t="shared" si="0"/>
        <v>0.47976791128626606</v>
      </c>
    </row>
    <row r="61" spans="2:4" x14ac:dyDescent="0.25">
      <c r="B61">
        <v>54.5</v>
      </c>
      <c r="C61" s="5">
        <f t="shared" si="0"/>
        <v>0.48509081337198429</v>
      </c>
    </row>
    <row r="62" spans="2:4" x14ac:dyDescent="0.25">
      <c r="B62">
        <v>55.5</v>
      </c>
      <c r="C62" s="5">
        <f t="shared" si="0"/>
        <v>0.49037438146857887</v>
      </c>
      <c r="D62" s="5"/>
    </row>
    <row r="63" spans="2:4" x14ac:dyDescent="0.25">
      <c r="B63">
        <v>56.5</v>
      </c>
      <c r="C63" s="5">
        <f t="shared" si="0"/>
        <v>0.49561960725416249</v>
      </c>
      <c r="D63" s="5"/>
    </row>
    <row r="64" spans="2:4" x14ac:dyDescent="0.25">
      <c r="B64">
        <v>57.5</v>
      </c>
      <c r="C64" s="5">
        <f t="shared" si="0"/>
        <v>0.50082744035310145</v>
      </c>
      <c r="D64" s="5"/>
    </row>
    <row r="65" spans="2:5" x14ac:dyDescent="0.25">
      <c r="B65">
        <v>58.5</v>
      </c>
      <c r="C65" s="5">
        <f t="shared" si="0"/>
        <v>0.50599879081747579</v>
      </c>
      <c r="D65" s="5"/>
    </row>
    <row r="66" spans="2:5" x14ac:dyDescent="0.25">
      <c r="B66">
        <v>59.5</v>
      </c>
      <c r="C66" s="5">
        <f t="shared" si="0"/>
        <v>0.51113453142232024</v>
      </c>
      <c r="D66" s="5"/>
    </row>
    <row r="67" spans="2:5" x14ac:dyDescent="0.25">
      <c r="B67">
        <v>60.5</v>
      </c>
      <c r="C67" s="5"/>
      <c r="D67" s="5">
        <f>$J$8*B67+$J$9</f>
        <v>0.51529999999999998</v>
      </c>
      <c r="E67" s="5"/>
    </row>
    <row r="68" spans="2:5" x14ac:dyDescent="0.25">
      <c r="B68">
        <v>61.5</v>
      </c>
      <c r="C68" s="5"/>
      <c r="D68" s="5">
        <f t="shared" ref="D68:D106" si="1">$J$8*B68+$J$9</f>
        <v>0.51990000000000003</v>
      </c>
      <c r="E68" s="5"/>
    </row>
    <row r="69" spans="2:5" x14ac:dyDescent="0.25">
      <c r="B69">
        <v>62.5</v>
      </c>
      <c r="C69" s="5"/>
      <c r="D69" s="5">
        <f t="shared" si="1"/>
        <v>0.52449999999999997</v>
      </c>
      <c r="E69" s="5"/>
    </row>
    <row r="70" spans="2:5" x14ac:dyDescent="0.25">
      <c r="B70">
        <v>63.5</v>
      </c>
      <c r="C70" s="5"/>
      <c r="D70" s="5">
        <f t="shared" si="1"/>
        <v>0.5290999999999999</v>
      </c>
      <c r="E70" s="5"/>
    </row>
    <row r="71" spans="2:5" x14ac:dyDescent="0.25">
      <c r="B71">
        <v>64.5</v>
      </c>
      <c r="C71" s="5"/>
      <c r="D71" s="5">
        <f t="shared" si="1"/>
        <v>0.53370000000000006</v>
      </c>
      <c r="E71" s="5"/>
    </row>
    <row r="72" spans="2:5" x14ac:dyDescent="0.25">
      <c r="B72">
        <v>65.5</v>
      </c>
      <c r="C72" s="5"/>
      <c r="D72" s="5">
        <f t="shared" si="1"/>
        <v>0.5383</v>
      </c>
      <c r="E72" s="5"/>
    </row>
    <row r="73" spans="2:5" x14ac:dyDescent="0.25">
      <c r="B73">
        <v>66.5</v>
      </c>
      <c r="C73" s="5"/>
      <c r="D73" s="5">
        <f t="shared" si="1"/>
        <v>0.54289999999999994</v>
      </c>
      <c r="E73" s="5"/>
    </row>
    <row r="74" spans="2:5" x14ac:dyDescent="0.25">
      <c r="B74">
        <v>67.5</v>
      </c>
      <c r="C74" s="5"/>
      <c r="D74" s="5">
        <f t="shared" si="1"/>
        <v>0.54749999999999999</v>
      </c>
      <c r="E74" s="5"/>
    </row>
    <row r="75" spans="2:5" x14ac:dyDescent="0.25">
      <c r="B75">
        <v>68.5</v>
      </c>
      <c r="C75" s="5"/>
      <c r="D75" s="5">
        <f t="shared" si="1"/>
        <v>0.55210000000000004</v>
      </c>
      <c r="E75" s="5"/>
    </row>
    <row r="76" spans="2:5" x14ac:dyDescent="0.25">
      <c r="B76">
        <v>69.5</v>
      </c>
      <c r="C76" s="5"/>
      <c r="D76" s="5">
        <f t="shared" si="1"/>
        <v>0.55669999999999997</v>
      </c>
      <c r="E76" s="5"/>
    </row>
    <row r="77" spans="2:5" x14ac:dyDescent="0.25">
      <c r="B77">
        <v>70.5</v>
      </c>
      <c r="C77" s="5"/>
      <c r="D77" s="5">
        <f t="shared" si="1"/>
        <v>0.56129999999999991</v>
      </c>
      <c r="E77" s="5"/>
    </row>
    <row r="78" spans="2:5" x14ac:dyDescent="0.25">
      <c r="B78">
        <v>71.5</v>
      </c>
      <c r="C78" s="5"/>
      <c r="D78" s="5">
        <f t="shared" si="1"/>
        <v>0.56589999999999996</v>
      </c>
      <c r="E78" s="5"/>
    </row>
    <row r="79" spans="2:5" x14ac:dyDescent="0.25">
      <c r="B79">
        <v>72.5</v>
      </c>
      <c r="C79" s="5"/>
      <c r="D79" s="5">
        <f t="shared" si="1"/>
        <v>0.57050000000000001</v>
      </c>
      <c r="E79" s="5"/>
    </row>
    <row r="80" spans="2:5" x14ac:dyDescent="0.25">
      <c r="B80">
        <v>73.5</v>
      </c>
      <c r="C80" s="5"/>
      <c r="D80" s="5">
        <f t="shared" si="1"/>
        <v>0.57509999999999994</v>
      </c>
      <c r="E80" s="5"/>
    </row>
    <row r="81" spans="2:5" x14ac:dyDescent="0.25">
      <c r="B81">
        <v>74.5</v>
      </c>
      <c r="C81" s="5"/>
      <c r="D81" s="5">
        <f t="shared" si="1"/>
        <v>0.57969999999999999</v>
      </c>
      <c r="E81" s="5"/>
    </row>
    <row r="82" spans="2:5" x14ac:dyDescent="0.25">
      <c r="B82">
        <v>75.5</v>
      </c>
      <c r="C82" s="5"/>
      <c r="D82" s="5">
        <f t="shared" si="1"/>
        <v>0.58430000000000004</v>
      </c>
      <c r="E82" s="5"/>
    </row>
    <row r="83" spans="2:5" x14ac:dyDescent="0.25">
      <c r="B83">
        <v>76.5</v>
      </c>
      <c r="C83" s="5"/>
      <c r="D83" s="5">
        <f t="shared" si="1"/>
        <v>0.58889999999999998</v>
      </c>
      <c r="E83" s="5"/>
    </row>
    <row r="84" spans="2:5" x14ac:dyDescent="0.25">
      <c r="B84">
        <v>77.5</v>
      </c>
      <c r="C84" s="5"/>
      <c r="D84" s="5">
        <f t="shared" si="1"/>
        <v>0.59349999999999992</v>
      </c>
      <c r="E84" s="5"/>
    </row>
    <row r="85" spans="2:5" x14ac:dyDescent="0.25">
      <c r="B85">
        <v>78.5</v>
      </c>
      <c r="C85" s="5"/>
      <c r="D85" s="5">
        <f t="shared" si="1"/>
        <v>0.59809999999999997</v>
      </c>
      <c r="E85" s="5"/>
    </row>
    <row r="86" spans="2:5" x14ac:dyDescent="0.25">
      <c r="B86">
        <v>79.5</v>
      </c>
      <c r="C86" s="5"/>
      <c r="D86" s="5">
        <f t="shared" si="1"/>
        <v>0.60270000000000001</v>
      </c>
      <c r="E86" s="5"/>
    </row>
    <row r="87" spans="2:5" x14ac:dyDescent="0.25">
      <c r="B87">
        <v>80.5</v>
      </c>
      <c r="C87" s="5"/>
      <c r="D87" s="5">
        <f t="shared" si="1"/>
        <v>0.60729999999999995</v>
      </c>
      <c r="E87" s="5"/>
    </row>
    <row r="88" spans="2:5" x14ac:dyDescent="0.25">
      <c r="B88">
        <v>81.5</v>
      </c>
      <c r="C88" s="5"/>
      <c r="D88" s="5">
        <f t="shared" si="1"/>
        <v>0.6119</v>
      </c>
      <c r="E88" s="5"/>
    </row>
    <row r="89" spans="2:5" x14ac:dyDescent="0.25">
      <c r="B89">
        <v>82.5</v>
      </c>
      <c r="C89" s="5"/>
      <c r="D89" s="5">
        <f t="shared" si="1"/>
        <v>0.61650000000000005</v>
      </c>
      <c r="E89" s="5"/>
    </row>
    <row r="90" spans="2:5" x14ac:dyDescent="0.25">
      <c r="B90">
        <v>83.5</v>
      </c>
      <c r="C90" s="5"/>
      <c r="D90" s="5">
        <f t="shared" si="1"/>
        <v>0.62109999999999999</v>
      </c>
      <c r="E90" s="5"/>
    </row>
    <row r="91" spans="2:5" x14ac:dyDescent="0.25">
      <c r="B91">
        <v>84.5</v>
      </c>
      <c r="C91" s="5"/>
      <c r="D91" s="5">
        <f t="shared" si="1"/>
        <v>0.62569999999999992</v>
      </c>
      <c r="E91" s="5"/>
    </row>
    <row r="92" spans="2:5" x14ac:dyDescent="0.25">
      <c r="B92">
        <v>85.5</v>
      </c>
      <c r="C92" s="5"/>
      <c r="D92" s="5">
        <f t="shared" si="1"/>
        <v>0.63029999999999997</v>
      </c>
      <c r="E92" s="5"/>
    </row>
    <row r="93" spans="2:5" x14ac:dyDescent="0.25">
      <c r="B93">
        <v>86.5</v>
      </c>
      <c r="C93" s="5"/>
      <c r="D93" s="5">
        <f t="shared" si="1"/>
        <v>0.63490000000000002</v>
      </c>
      <c r="E93" s="5"/>
    </row>
    <row r="94" spans="2:5" x14ac:dyDescent="0.25">
      <c r="B94">
        <v>87.5</v>
      </c>
      <c r="C94" s="5"/>
      <c r="D94" s="5">
        <f t="shared" si="1"/>
        <v>0.63949999999999996</v>
      </c>
      <c r="E94" s="5"/>
    </row>
    <row r="95" spans="2:5" x14ac:dyDescent="0.25">
      <c r="B95">
        <v>88.5</v>
      </c>
      <c r="C95" s="5"/>
      <c r="D95" s="5">
        <f t="shared" si="1"/>
        <v>0.64410000000000001</v>
      </c>
      <c r="E95" s="5"/>
    </row>
    <row r="96" spans="2:5" x14ac:dyDescent="0.25">
      <c r="B96">
        <v>89.5</v>
      </c>
      <c r="C96" s="5"/>
      <c r="D96" s="5">
        <f t="shared" si="1"/>
        <v>0.64870000000000005</v>
      </c>
      <c r="E96" s="5"/>
    </row>
    <row r="97" spans="2:5" x14ac:dyDescent="0.25">
      <c r="B97">
        <v>90.5</v>
      </c>
      <c r="C97" s="5"/>
      <c r="D97" s="5">
        <f t="shared" si="1"/>
        <v>0.65329999999999999</v>
      </c>
      <c r="E97" s="5"/>
    </row>
    <row r="98" spans="2:5" x14ac:dyDescent="0.25">
      <c r="B98">
        <v>91.5</v>
      </c>
      <c r="C98" s="5"/>
      <c r="D98" s="5">
        <f t="shared" si="1"/>
        <v>0.65789999999999993</v>
      </c>
      <c r="E98" s="5"/>
    </row>
    <row r="99" spans="2:5" x14ac:dyDescent="0.25">
      <c r="B99">
        <v>92.5</v>
      </c>
      <c r="C99" s="5"/>
      <c r="D99" s="5">
        <f t="shared" si="1"/>
        <v>0.66249999999999998</v>
      </c>
      <c r="E99" s="5"/>
    </row>
    <row r="100" spans="2:5" x14ac:dyDescent="0.25">
      <c r="B100">
        <v>93.5</v>
      </c>
      <c r="C100" s="5"/>
      <c r="D100" s="5">
        <f t="shared" si="1"/>
        <v>0.66710000000000003</v>
      </c>
      <c r="E100" s="5"/>
    </row>
    <row r="101" spans="2:5" x14ac:dyDescent="0.25">
      <c r="B101">
        <v>94.5</v>
      </c>
      <c r="C101" s="5"/>
      <c r="D101" s="5">
        <f t="shared" si="1"/>
        <v>0.67169999999999996</v>
      </c>
      <c r="E101" s="5"/>
    </row>
    <row r="102" spans="2:5" x14ac:dyDescent="0.25">
      <c r="B102">
        <v>95.5</v>
      </c>
      <c r="C102" s="5"/>
      <c r="D102" s="5">
        <f t="shared" si="1"/>
        <v>0.6762999999999999</v>
      </c>
      <c r="E102" s="5"/>
    </row>
    <row r="103" spans="2:5" x14ac:dyDescent="0.25">
      <c r="B103">
        <v>96.5</v>
      </c>
      <c r="C103" s="5"/>
      <c r="D103" s="5">
        <f t="shared" si="1"/>
        <v>0.68090000000000006</v>
      </c>
      <c r="E103" s="5"/>
    </row>
    <row r="104" spans="2:5" x14ac:dyDescent="0.25">
      <c r="B104">
        <v>97.5</v>
      </c>
      <c r="C104" s="5"/>
      <c r="D104" s="5">
        <f t="shared" si="1"/>
        <v>0.6855</v>
      </c>
      <c r="E104" s="5"/>
    </row>
    <row r="105" spans="2:5" x14ac:dyDescent="0.25">
      <c r="B105">
        <v>98.5</v>
      </c>
      <c r="C105" s="5"/>
      <c r="D105" s="5">
        <f t="shared" si="1"/>
        <v>0.69009999999999994</v>
      </c>
      <c r="E105" s="5"/>
    </row>
    <row r="106" spans="2:5" x14ac:dyDescent="0.25">
      <c r="B106">
        <v>99.5</v>
      </c>
      <c r="C106" s="5"/>
      <c r="D106" s="5">
        <f t="shared" si="1"/>
        <v>0.69469999999999998</v>
      </c>
      <c r="E106" s="5"/>
    </row>
    <row r="107" spans="2:5" x14ac:dyDescent="0.25">
      <c r="B107">
        <v>100.5</v>
      </c>
      <c r="C107" s="5"/>
      <c r="D107" s="5">
        <v>0.7</v>
      </c>
      <c r="E107" s="5"/>
    </row>
    <row r="108" spans="2:5" x14ac:dyDescent="0.25">
      <c r="B108">
        <v>101.5</v>
      </c>
      <c r="C108" s="5"/>
      <c r="D108" s="5">
        <v>0.7</v>
      </c>
      <c r="E108" s="5"/>
    </row>
    <row r="109" spans="2:5" x14ac:dyDescent="0.25">
      <c r="B109">
        <v>102.5</v>
      </c>
      <c r="C109" s="5"/>
      <c r="D109" s="5">
        <v>0.7</v>
      </c>
      <c r="E109" s="5"/>
    </row>
    <row r="110" spans="2:5" x14ac:dyDescent="0.25">
      <c r="B110">
        <v>103.5</v>
      </c>
      <c r="C110" s="5"/>
      <c r="D110" s="5">
        <v>0.7</v>
      </c>
      <c r="E110" s="5"/>
    </row>
    <row r="111" spans="2:5" x14ac:dyDescent="0.25">
      <c r="B111">
        <v>104.5</v>
      </c>
      <c r="C111" s="5"/>
      <c r="D111" s="5">
        <v>0.7</v>
      </c>
      <c r="E111" s="5"/>
    </row>
    <row r="112" spans="2:5" x14ac:dyDescent="0.25">
      <c r="B112">
        <v>105.5</v>
      </c>
      <c r="C112" s="5"/>
      <c r="D112" s="5">
        <v>0.7</v>
      </c>
      <c r="E112" s="5"/>
    </row>
    <row r="113" spans="2:5" x14ac:dyDescent="0.25">
      <c r="B113">
        <v>106.5</v>
      </c>
      <c r="C113" s="5"/>
      <c r="D113" s="5">
        <v>0.7</v>
      </c>
      <c r="E113" s="5"/>
    </row>
    <row r="114" spans="2:5" x14ac:dyDescent="0.25">
      <c r="B114">
        <v>107.5</v>
      </c>
      <c r="C114" s="5"/>
      <c r="D114" s="5">
        <v>0.7</v>
      </c>
      <c r="E114" s="5"/>
    </row>
    <row r="115" spans="2:5" x14ac:dyDescent="0.25">
      <c r="B115">
        <v>108.5</v>
      </c>
      <c r="C115" s="5"/>
      <c r="D115" s="5">
        <v>0.7</v>
      </c>
      <c r="E115" s="5"/>
    </row>
    <row r="116" spans="2:5" x14ac:dyDescent="0.25">
      <c r="B116">
        <v>109.5</v>
      </c>
      <c r="C116" s="5"/>
      <c r="D116" s="5">
        <v>0.7</v>
      </c>
      <c r="E116" s="5"/>
    </row>
    <row r="117" spans="2:5" x14ac:dyDescent="0.25">
      <c r="B117">
        <v>110.5</v>
      </c>
      <c r="C117" s="5"/>
      <c r="D117" s="5">
        <v>0.7</v>
      </c>
      <c r="E117" s="5"/>
    </row>
    <row r="118" spans="2:5" x14ac:dyDescent="0.25">
      <c r="B118">
        <v>111.5</v>
      </c>
      <c r="C118" s="5"/>
      <c r="D118" s="5">
        <v>0.7</v>
      </c>
      <c r="E118" s="5"/>
    </row>
    <row r="119" spans="2:5" x14ac:dyDescent="0.25">
      <c r="B119">
        <v>112.5</v>
      </c>
      <c r="C119" s="5"/>
      <c r="D119" s="5">
        <v>0.7</v>
      </c>
      <c r="E119" s="5"/>
    </row>
    <row r="120" spans="2:5" x14ac:dyDescent="0.25">
      <c r="B120">
        <v>113.5</v>
      </c>
      <c r="C120" s="5"/>
      <c r="D120" s="5">
        <v>0.7</v>
      </c>
      <c r="E120" s="5"/>
    </row>
    <row r="121" spans="2:5" x14ac:dyDescent="0.25">
      <c r="B121">
        <v>114.5</v>
      </c>
      <c r="C121" s="5"/>
      <c r="D121" s="5">
        <v>0.7</v>
      </c>
      <c r="E121" s="5"/>
    </row>
    <row r="122" spans="2:5" x14ac:dyDescent="0.25">
      <c r="B122">
        <v>115.5</v>
      </c>
      <c r="C122" s="5"/>
      <c r="D122" s="5">
        <v>0.7</v>
      </c>
      <c r="E122" s="5"/>
    </row>
    <row r="123" spans="2:5" x14ac:dyDescent="0.25">
      <c r="B123">
        <v>116.5</v>
      </c>
      <c r="C123" s="5"/>
      <c r="D123" s="5">
        <v>0.7</v>
      </c>
      <c r="E123" s="5"/>
    </row>
    <row r="124" spans="2:5" x14ac:dyDescent="0.25">
      <c r="B124">
        <v>117.5</v>
      </c>
      <c r="C124" s="5"/>
      <c r="D124" s="5">
        <v>0.7</v>
      </c>
      <c r="E124" s="5"/>
    </row>
    <row r="125" spans="2:5" x14ac:dyDescent="0.25">
      <c r="B125">
        <v>118.5</v>
      </c>
      <c r="C125" s="5"/>
      <c r="D125" s="5">
        <v>0.7</v>
      </c>
      <c r="E125" s="9"/>
    </row>
    <row r="126" spans="2:5" x14ac:dyDescent="0.25">
      <c r="B126">
        <v>119.5</v>
      </c>
      <c r="C126" s="5"/>
      <c r="D126" s="5">
        <v>0.7</v>
      </c>
    </row>
    <row r="127" spans="2:5" x14ac:dyDescent="0.25">
      <c r="B127">
        <v>120.5</v>
      </c>
      <c r="C127" s="5"/>
      <c r="D127" s="5">
        <v>0.7</v>
      </c>
    </row>
    <row r="128" spans="2:5" x14ac:dyDescent="0.25">
      <c r="B128">
        <v>121.5</v>
      </c>
      <c r="C128" s="5"/>
      <c r="D128" s="5">
        <v>0.7</v>
      </c>
    </row>
    <row r="129" spans="2:4" x14ac:dyDescent="0.25">
      <c r="B129">
        <v>122.5</v>
      </c>
      <c r="C129" s="5"/>
      <c r="D129" s="5">
        <v>0.7</v>
      </c>
    </row>
    <row r="130" spans="2:4" x14ac:dyDescent="0.25">
      <c r="B130">
        <v>123.5</v>
      </c>
      <c r="C130" s="5"/>
      <c r="D130" s="5">
        <v>0.7</v>
      </c>
    </row>
    <row r="131" spans="2:4" x14ac:dyDescent="0.25">
      <c r="B131">
        <v>124.5</v>
      </c>
      <c r="C131" s="5"/>
      <c r="D131" s="5">
        <v>0.7</v>
      </c>
    </row>
    <row r="132" spans="2:4" x14ac:dyDescent="0.25">
      <c r="B132">
        <v>125.5</v>
      </c>
      <c r="C132" s="5"/>
      <c r="D132" s="5">
        <v>0.7</v>
      </c>
    </row>
    <row r="133" spans="2:4" x14ac:dyDescent="0.25">
      <c r="C133" s="5"/>
      <c r="D133" s="5"/>
    </row>
    <row r="134" spans="2:4" x14ac:dyDescent="0.25">
      <c r="C134" s="5"/>
      <c r="D134" s="5"/>
    </row>
    <row r="135" spans="2:4" x14ac:dyDescent="0.25">
      <c r="C135" s="5"/>
      <c r="D135" s="5"/>
    </row>
    <row r="136" spans="2:4" x14ac:dyDescent="0.25">
      <c r="C136" s="5"/>
      <c r="D136" s="5"/>
    </row>
    <row r="137" spans="2:4" x14ac:dyDescent="0.25">
      <c r="C137" s="5"/>
      <c r="D137" s="5"/>
    </row>
    <row r="138" spans="2:4" x14ac:dyDescent="0.25">
      <c r="C138" s="5"/>
      <c r="D138" s="5"/>
    </row>
    <row r="139" spans="2:4" x14ac:dyDescent="0.25">
      <c r="C139" s="5"/>
      <c r="D139" s="5"/>
    </row>
    <row r="140" spans="2:4" x14ac:dyDescent="0.25">
      <c r="C140" s="5"/>
      <c r="D140" s="5"/>
    </row>
    <row r="141" spans="2:4" x14ac:dyDescent="0.25">
      <c r="C141" s="5"/>
      <c r="D141" s="5"/>
    </row>
    <row r="142" spans="2:4" x14ac:dyDescent="0.25">
      <c r="C142" s="5"/>
      <c r="D142" s="5"/>
    </row>
    <row r="143" spans="2:4" x14ac:dyDescent="0.25">
      <c r="C143" s="5"/>
      <c r="D143" s="5"/>
    </row>
    <row r="144" spans="2:4" x14ac:dyDescent="0.25">
      <c r="C144" s="5"/>
      <c r="D144" s="5"/>
    </row>
    <row r="145" spans="3:4" x14ac:dyDescent="0.25">
      <c r="C145" s="5"/>
      <c r="D145" s="5"/>
    </row>
    <row r="146" spans="3:4" x14ac:dyDescent="0.25">
      <c r="C146" s="5"/>
      <c r="D146" s="5"/>
    </row>
    <row r="147" spans="3:4" x14ac:dyDescent="0.25">
      <c r="C147" s="5"/>
      <c r="D147" s="5"/>
    </row>
    <row r="148" spans="3:4" x14ac:dyDescent="0.25">
      <c r="C148" s="5"/>
      <c r="D148" s="5"/>
    </row>
    <row r="149" spans="3:4" x14ac:dyDescent="0.25">
      <c r="C149" s="5"/>
      <c r="D149" s="5"/>
    </row>
    <row r="150" spans="3:4" x14ac:dyDescent="0.25">
      <c r="C150" s="5"/>
      <c r="D150" s="5"/>
    </row>
    <row r="151" spans="3:4" x14ac:dyDescent="0.25">
      <c r="C151" s="5"/>
      <c r="D151" s="5"/>
    </row>
    <row r="152" spans="3:4" x14ac:dyDescent="0.25">
      <c r="C152" s="5"/>
      <c r="D152" s="5"/>
    </row>
    <row r="153" spans="3:4" x14ac:dyDescent="0.25">
      <c r="C153" s="5"/>
      <c r="D153" s="5"/>
    </row>
    <row r="154" spans="3:4" x14ac:dyDescent="0.25">
      <c r="C154" s="5"/>
      <c r="D154" s="5"/>
    </row>
    <row r="155" spans="3:4" x14ac:dyDescent="0.25">
      <c r="C155" s="5"/>
      <c r="D155" s="5"/>
    </row>
    <row r="156" spans="3:4" x14ac:dyDescent="0.25">
      <c r="C156" s="5"/>
      <c r="D156" s="5"/>
    </row>
    <row r="157" spans="3:4" x14ac:dyDescent="0.25">
      <c r="C157" s="5"/>
      <c r="D157" s="5"/>
    </row>
    <row r="158" spans="3:4" x14ac:dyDescent="0.25">
      <c r="C158" s="5"/>
      <c r="D158" s="9"/>
    </row>
    <row r="159" spans="3:4" x14ac:dyDescent="0.25">
      <c r="C159" s="5"/>
      <c r="D159" s="9"/>
    </row>
    <row r="160" spans="3:4" x14ac:dyDescent="0.25">
      <c r="C160" s="5"/>
      <c r="D160" s="9"/>
    </row>
    <row r="161" spans="3:4" x14ac:dyDescent="0.25">
      <c r="C161" s="5"/>
      <c r="D161" s="9"/>
    </row>
    <row r="162" spans="3:4" x14ac:dyDescent="0.25">
      <c r="C162" s="5"/>
      <c r="D162" s="9"/>
    </row>
    <row r="163" spans="3:4" x14ac:dyDescent="0.25">
      <c r="C163" s="5"/>
      <c r="D163" s="9"/>
    </row>
    <row r="164" spans="3:4" x14ac:dyDescent="0.25">
      <c r="C164" s="5"/>
      <c r="D164" s="9"/>
    </row>
    <row r="165" spans="3:4" x14ac:dyDescent="0.25">
      <c r="C165" s="5"/>
      <c r="D165" s="9"/>
    </row>
    <row r="166" spans="3:4" x14ac:dyDescent="0.25">
      <c r="C166" s="5"/>
      <c r="D166" s="9"/>
    </row>
    <row r="167" spans="3:4" x14ac:dyDescent="0.25">
      <c r="C167" s="5"/>
      <c r="D167" s="9"/>
    </row>
    <row r="168" spans="3:4" x14ac:dyDescent="0.25">
      <c r="C168" s="5"/>
      <c r="D168" s="9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68"/>
  <sheetViews>
    <sheetView zoomScale="130" zoomScaleNormal="130" workbookViewId="0">
      <selection activeCell="D67" sqref="D67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 t="s">
        <v>112</v>
      </c>
      <c r="B2" s="1" t="s">
        <v>113</v>
      </c>
      <c r="D2" s="1" t="s">
        <v>114</v>
      </c>
      <c r="H2" s="8" t="s">
        <v>24</v>
      </c>
      <c r="I2" s="4">
        <v>50</v>
      </c>
      <c r="J2" s="1" t="s">
        <v>23</v>
      </c>
      <c r="M2" s="4">
        <v>80</v>
      </c>
      <c r="N2" s="1"/>
      <c r="R2" s="1"/>
      <c r="U2" s="1"/>
      <c r="V2" s="1"/>
    </row>
    <row r="3" spans="1:22" x14ac:dyDescent="0.25">
      <c r="A3" s="1"/>
      <c r="B3" s="1"/>
    </row>
    <row r="4" spans="1:22" x14ac:dyDescent="0.25">
      <c r="F4" t="s">
        <v>73</v>
      </c>
      <c r="G4" s="11" t="s">
        <v>109</v>
      </c>
    </row>
    <row r="5" spans="1:22" ht="45" x14ac:dyDescent="0.25">
      <c r="B5" s="10" t="s">
        <v>30</v>
      </c>
      <c r="C5" t="s">
        <v>25</v>
      </c>
      <c r="D5" t="s">
        <v>26</v>
      </c>
    </row>
    <row r="6" spans="1:22" x14ac:dyDescent="0.25">
      <c r="G6" s="7" t="s">
        <v>110</v>
      </c>
      <c r="I6" s="7"/>
      <c r="J6" s="7" t="s">
        <v>111</v>
      </c>
    </row>
    <row r="7" spans="1:22" x14ac:dyDescent="0.25">
      <c r="B7">
        <v>0.5</v>
      </c>
      <c r="C7" s="5">
        <f>$G$8*B7^$G$9</f>
        <v>2.6164224552213317E-2</v>
      </c>
      <c r="G7" s="7"/>
    </row>
    <row r="8" spans="1:22" x14ac:dyDescent="0.25">
      <c r="B8">
        <v>1.5</v>
      </c>
      <c r="C8" s="5">
        <f t="shared" ref="C8:C14" si="0">$G$8*B8^$G$9</f>
        <v>5.1681153362378079E-2</v>
      </c>
      <c r="G8" s="7">
        <v>4.02E-2</v>
      </c>
      <c r="J8">
        <v>8.0000000000000002E-3</v>
      </c>
    </row>
    <row r="9" spans="1:22" x14ac:dyDescent="0.25">
      <c r="B9">
        <v>2.5</v>
      </c>
      <c r="C9" s="5">
        <f t="shared" si="0"/>
        <v>7.0923422106471651E-2</v>
      </c>
      <c r="G9" s="7">
        <v>0.61960000000000004</v>
      </c>
      <c r="J9">
        <v>5.3499999999999999E-2</v>
      </c>
    </row>
    <row r="10" spans="1:22" x14ac:dyDescent="0.25">
      <c r="B10">
        <v>3.5</v>
      </c>
      <c r="C10" s="5">
        <f t="shared" si="0"/>
        <v>8.7363618430747747E-2</v>
      </c>
    </row>
    <row r="11" spans="1:22" x14ac:dyDescent="0.25">
      <c r="B11">
        <v>4.5</v>
      </c>
      <c r="C11" s="5">
        <f t="shared" si="0"/>
        <v>0.10208372915985003</v>
      </c>
    </row>
    <row r="12" spans="1:22" x14ac:dyDescent="0.25">
      <c r="B12">
        <v>5.5</v>
      </c>
      <c r="C12" s="5">
        <f t="shared" si="0"/>
        <v>0.11559918587109645</v>
      </c>
    </row>
    <row r="13" spans="1:22" x14ac:dyDescent="0.25">
      <c r="B13">
        <v>6.5</v>
      </c>
      <c r="C13" s="5">
        <f t="shared" si="0"/>
        <v>0.128205651173709</v>
      </c>
    </row>
    <row r="14" spans="1:22" x14ac:dyDescent="0.25">
      <c r="B14">
        <v>7.5</v>
      </c>
      <c r="C14" s="5">
        <f t="shared" si="0"/>
        <v>0.140092218194908</v>
      </c>
    </row>
    <row r="15" spans="1:22" x14ac:dyDescent="0.25">
      <c r="B15">
        <v>8.5</v>
      </c>
      <c r="C15" s="5">
        <f t="shared" ref="C15:C56" si="1">$G$8*B15^$G$9</f>
        <v>0.15138889514519913</v>
      </c>
    </row>
    <row r="16" spans="1:22" x14ac:dyDescent="0.25">
      <c r="B16">
        <v>9.5</v>
      </c>
      <c r="C16" s="5">
        <f t="shared" si="1"/>
        <v>0.16218982265213777</v>
      </c>
    </row>
    <row r="17" spans="2:17" x14ac:dyDescent="0.25">
      <c r="B17">
        <v>10.5</v>
      </c>
      <c r="C17" s="5">
        <f t="shared" si="1"/>
        <v>0.17256588489376085</v>
      </c>
    </row>
    <row r="18" spans="2:17" x14ac:dyDescent="0.25">
      <c r="B18">
        <v>11.5</v>
      </c>
      <c r="C18" s="5">
        <f t="shared" si="1"/>
        <v>0.18257211008583932</v>
      </c>
      <c r="Q18" s="11"/>
    </row>
    <row r="19" spans="2:17" x14ac:dyDescent="0.25">
      <c r="B19">
        <v>12.5</v>
      </c>
      <c r="C19" s="5">
        <f t="shared" si="1"/>
        <v>0.19225227918582583</v>
      </c>
    </row>
    <row r="20" spans="2:17" x14ac:dyDescent="0.25">
      <c r="B20">
        <v>13.5</v>
      </c>
      <c r="C20" s="5">
        <f t="shared" si="1"/>
        <v>0.20164193484829948</v>
      </c>
    </row>
    <row r="21" spans="2:17" x14ac:dyDescent="0.25">
      <c r="B21">
        <v>14.5</v>
      </c>
      <c r="C21" s="5">
        <f t="shared" si="1"/>
        <v>0.21077042307076169</v>
      </c>
    </row>
    <row r="22" spans="2:17" x14ac:dyDescent="0.25">
      <c r="B22">
        <v>15.5</v>
      </c>
      <c r="C22" s="5">
        <f t="shared" si="1"/>
        <v>0.21966232359528201</v>
      </c>
    </row>
    <row r="23" spans="2:17" x14ac:dyDescent="0.25">
      <c r="B23">
        <v>16.5</v>
      </c>
      <c r="C23" s="5">
        <f t="shared" si="1"/>
        <v>0.22833847957725156</v>
      </c>
    </row>
    <row r="24" spans="2:17" x14ac:dyDescent="0.25">
      <c r="B24">
        <v>17.5</v>
      </c>
      <c r="C24" s="5">
        <f t="shared" si="1"/>
        <v>0.23681675619117473</v>
      </c>
    </row>
    <row r="25" spans="2:17" x14ac:dyDescent="0.25">
      <c r="B25">
        <v>18.5</v>
      </c>
      <c r="C25" s="5">
        <f t="shared" si="1"/>
        <v>0.24511261088861602</v>
      </c>
    </row>
    <row r="26" spans="2:17" x14ac:dyDescent="0.25">
      <c r="B26">
        <v>19.5</v>
      </c>
      <c r="C26" s="5">
        <f t="shared" si="1"/>
        <v>0.25323952968716978</v>
      </c>
    </row>
    <row r="27" spans="2:17" x14ac:dyDescent="0.25">
      <c r="B27">
        <v>20.5</v>
      </c>
      <c r="C27" s="5">
        <f t="shared" si="1"/>
        <v>0.26120936619335133</v>
      </c>
    </row>
    <row r="28" spans="2:17" x14ac:dyDescent="0.25">
      <c r="B28">
        <v>21.5</v>
      </c>
      <c r="C28" s="5">
        <f t="shared" si="1"/>
        <v>0.26903260871227452</v>
      </c>
    </row>
    <row r="29" spans="2:17" x14ac:dyDescent="0.25">
      <c r="B29">
        <v>22.5</v>
      </c>
      <c r="C29" s="5">
        <f t="shared" si="1"/>
        <v>0.27671859332037058</v>
      </c>
    </row>
    <row r="30" spans="2:17" x14ac:dyDescent="0.25">
      <c r="B30">
        <v>23.5</v>
      </c>
      <c r="C30" s="5">
        <f t="shared" si="1"/>
        <v>0.28427567573919332</v>
      </c>
    </row>
    <row r="31" spans="2:17" x14ac:dyDescent="0.25">
      <c r="B31">
        <v>24.5</v>
      </c>
      <c r="C31" s="5">
        <f t="shared" si="1"/>
        <v>0.29171137138354969</v>
      </c>
    </row>
    <row r="32" spans="2:17" x14ac:dyDescent="0.25">
      <c r="B32">
        <v>25.5</v>
      </c>
      <c r="C32" s="5">
        <f t="shared" si="1"/>
        <v>0.29903247053038134</v>
      </c>
    </row>
    <row r="33" spans="2:3" x14ac:dyDescent="0.25">
      <c r="B33">
        <v>26.5</v>
      </c>
      <c r="C33" s="5">
        <f t="shared" si="1"/>
        <v>0.3062451338266084</v>
      </c>
    </row>
    <row r="34" spans="2:3" x14ac:dyDescent="0.25">
      <c r="B34">
        <v>27.5</v>
      </c>
      <c r="C34" s="5">
        <f t="shared" si="1"/>
        <v>0.31335497210471291</v>
      </c>
    </row>
    <row r="35" spans="2:3" x14ac:dyDescent="0.25">
      <c r="B35">
        <v>28.5</v>
      </c>
      <c r="C35" s="5">
        <f t="shared" si="1"/>
        <v>0.32036711355899744</v>
      </c>
    </row>
    <row r="36" spans="2:3" x14ac:dyDescent="0.25">
      <c r="B36">
        <v>29.5</v>
      </c>
      <c r="C36" s="5">
        <f t="shared" si="1"/>
        <v>0.32728626065557859</v>
      </c>
    </row>
    <row r="37" spans="2:3" x14ac:dyDescent="0.25">
      <c r="B37">
        <v>30.5</v>
      </c>
      <c r="C37" s="5">
        <f t="shared" si="1"/>
        <v>0.33411673863855906</v>
      </c>
    </row>
    <row r="38" spans="2:3" x14ac:dyDescent="0.25">
      <c r="B38">
        <v>31.5</v>
      </c>
      <c r="C38" s="5">
        <f t="shared" si="1"/>
        <v>0.34086253710716213</v>
      </c>
    </row>
    <row r="39" spans="2:3" x14ac:dyDescent="0.25">
      <c r="B39">
        <v>32.5</v>
      </c>
      <c r="C39" s="5">
        <f t="shared" si="1"/>
        <v>0.34752734584135947</v>
      </c>
    </row>
    <row r="40" spans="2:3" x14ac:dyDescent="0.25">
      <c r="B40">
        <v>33.5</v>
      </c>
      <c r="C40" s="5">
        <f t="shared" si="1"/>
        <v>0.35411458582345012</v>
      </c>
    </row>
    <row r="41" spans="2:3" x14ac:dyDescent="0.25">
      <c r="B41">
        <v>34.5</v>
      </c>
      <c r="C41" s="5">
        <f t="shared" si="1"/>
        <v>0.36062743622344645</v>
      </c>
    </row>
    <row r="42" spans="2:3" x14ac:dyDescent="0.25">
      <c r="B42">
        <v>35.5</v>
      </c>
      <c r="C42" s="5">
        <f t="shared" si="1"/>
        <v>0.36706885797475947</v>
      </c>
    </row>
    <row r="43" spans="2:3" x14ac:dyDescent="0.25">
      <c r="B43">
        <v>36.5</v>
      </c>
      <c r="C43" s="5">
        <f t="shared" si="1"/>
        <v>0.37344161445458701</v>
      </c>
    </row>
    <row r="44" spans="2:3" x14ac:dyDescent="0.25">
      <c r="B44">
        <v>37.5</v>
      </c>
      <c r="C44" s="5">
        <f t="shared" si="1"/>
        <v>0.37974828969387076</v>
      </c>
    </row>
    <row r="45" spans="2:3" x14ac:dyDescent="0.25">
      <c r="B45">
        <v>38.5</v>
      </c>
      <c r="C45" s="5">
        <f t="shared" si="1"/>
        <v>0.38599130446972252</v>
      </c>
    </row>
    <row r="46" spans="2:3" x14ac:dyDescent="0.25">
      <c r="B46">
        <v>39.5</v>
      </c>
      <c r="C46" s="5">
        <f t="shared" si="1"/>
        <v>0.39217293057496738</v>
      </c>
    </row>
    <row r="47" spans="2:3" x14ac:dyDescent="0.25">
      <c r="B47">
        <v>40.5</v>
      </c>
      <c r="C47" s="5">
        <f t="shared" si="1"/>
        <v>0.39829530351206449</v>
      </c>
    </row>
    <row r="48" spans="2:3" x14ac:dyDescent="0.25">
      <c r="B48">
        <v>41.5</v>
      </c>
      <c r="C48" s="5">
        <f t="shared" si="1"/>
        <v>0.40436043381985975</v>
      </c>
    </row>
    <row r="49" spans="2:4" x14ac:dyDescent="0.25">
      <c r="B49">
        <v>42.5</v>
      </c>
      <c r="C49" s="5">
        <f t="shared" si="1"/>
        <v>0.41037021720970729</v>
      </c>
    </row>
    <row r="50" spans="2:4" x14ac:dyDescent="0.25">
      <c r="B50">
        <v>43.5</v>
      </c>
      <c r="C50" s="5">
        <f t="shared" si="1"/>
        <v>0.41632644366109772</v>
      </c>
    </row>
    <row r="51" spans="2:4" x14ac:dyDescent="0.25">
      <c r="B51">
        <v>44.5</v>
      </c>
      <c r="C51" s="5">
        <f t="shared" si="1"/>
        <v>0.42223080560498666</v>
      </c>
      <c r="D51" s="2"/>
    </row>
    <row r="52" spans="2:4" x14ac:dyDescent="0.25">
      <c r="B52">
        <v>45.5</v>
      </c>
      <c r="C52" s="5">
        <f t="shared" si="1"/>
        <v>0.42808490530471194</v>
      </c>
    </row>
    <row r="53" spans="2:4" x14ac:dyDescent="0.25">
      <c r="B53">
        <v>46.5</v>
      </c>
      <c r="C53" s="5">
        <f t="shared" si="1"/>
        <v>0.43389026152902943</v>
      </c>
    </row>
    <row r="54" spans="2:4" x14ac:dyDescent="0.25">
      <c r="B54">
        <v>47.5</v>
      </c>
      <c r="C54" s="5">
        <f t="shared" si="1"/>
        <v>0.43964831559887607</v>
      </c>
    </row>
    <row r="55" spans="2:4" x14ac:dyDescent="0.25">
      <c r="B55">
        <v>48.5</v>
      </c>
      <c r="C55" s="5">
        <f t="shared" si="1"/>
        <v>0.44536043687854554</v>
      </c>
    </row>
    <row r="56" spans="2:4" x14ac:dyDescent="0.25">
      <c r="B56">
        <v>49.5</v>
      </c>
      <c r="C56" s="5">
        <f t="shared" si="1"/>
        <v>0.45102792777269235</v>
      </c>
      <c r="D56" s="5"/>
    </row>
    <row r="57" spans="2:4" x14ac:dyDescent="0.25">
      <c r="B57">
        <v>50.5</v>
      </c>
      <c r="C57" s="5"/>
      <c r="D57" s="5">
        <f>$J$8*B57+$J$9</f>
        <v>0.45750000000000002</v>
      </c>
    </row>
    <row r="58" spans="2:4" x14ac:dyDescent="0.25">
      <c r="B58">
        <v>51.5</v>
      </c>
      <c r="C58" s="5"/>
      <c r="D58" s="5">
        <f t="shared" ref="D58:D86" si="2">$J$8*B58+$J$9</f>
        <v>0.46550000000000002</v>
      </c>
    </row>
    <row r="59" spans="2:4" x14ac:dyDescent="0.25">
      <c r="B59">
        <v>52.5</v>
      </c>
      <c r="C59" s="5"/>
      <c r="D59" s="5">
        <f t="shared" si="2"/>
        <v>0.47349999999999998</v>
      </c>
    </row>
    <row r="60" spans="2:4" x14ac:dyDescent="0.25">
      <c r="B60">
        <v>53.5</v>
      </c>
      <c r="C60" s="5"/>
      <c r="D60" s="5">
        <f t="shared" si="2"/>
        <v>0.48149999999999998</v>
      </c>
    </row>
    <row r="61" spans="2:4" x14ac:dyDescent="0.25">
      <c r="B61">
        <v>54.5</v>
      </c>
      <c r="C61" s="5"/>
      <c r="D61" s="5">
        <f t="shared" si="2"/>
        <v>0.48949999999999999</v>
      </c>
    </row>
    <row r="62" spans="2:4" x14ac:dyDescent="0.25">
      <c r="B62">
        <v>55.5</v>
      </c>
      <c r="C62" s="5"/>
      <c r="D62" s="5">
        <f t="shared" si="2"/>
        <v>0.4975</v>
      </c>
    </row>
    <row r="63" spans="2:4" x14ac:dyDescent="0.25">
      <c r="B63">
        <v>56.5</v>
      </c>
      <c r="C63" s="5"/>
      <c r="D63" s="5">
        <f t="shared" si="2"/>
        <v>0.50550000000000006</v>
      </c>
    </row>
    <row r="64" spans="2:4" x14ac:dyDescent="0.25">
      <c r="B64">
        <v>57.5</v>
      </c>
      <c r="C64" s="5"/>
      <c r="D64" s="5">
        <f t="shared" si="2"/>
        <v>0.51350000000000007</v>
      </c>
    </row>
    <row r="65" spans="2:5" x14ac:dyDescent="0.25">
      <c r="B65">
        <v>58.5</v>
      </c>
      <c r="C65" s="5"/>
      <c r="D65" s="5">
        <f t="shared" si="2"/>
        <v>0.52150000000000007</v>
      </c>
    </row>
    <row r="66" spans="2:5" x14ac:dyDescent="0.25">
      <c r="B66">
        <v>59.5</v>
      </c>
      <c r="C66" s="5"/>
      <c r="D66" s="5">
        <f t="shared" si="2"/>
        <v>0.52950000000000008</v>
      </c>
    </row>
    <row r="67" spans="2:5" x14ac:dyDescent="0.25">
      <c r="B67">
        <v>60.5</v>
      </c>
      <c r="C67" s="5"/>
      <c r="D67" s="5">
        <f t="shared" si="2"/>
        <v>0.53749999999999998</v>
      </c>
      <c r="E67" s="5"/>
    </row>
    <row r="68" spans="2:5" x14ac:dyDescent="0.25">
      <c r="B68">
        <v>61.5</v>
      </c>
      <c r="C68" s="5"/>
      <c r="D68" s="5">
        <f t="shared" si="2"/>
        <v>0.54549999999999998</v>
      </c>
      <c r="E68" s="5"/>
    </row>
    <row r="69" spans="2:5" x14ac:dyDescent="0.25">
      <c r="B69">
        <v>62.5</v>
      </c>
      <c r="C69" s="5"/>
      <c r="D69" s="5">
        <f t="shared" si="2"/>
        <v>0.55349999999999999</v>
      </c>
      <c r="E69" s="5"/>
    </row>
    <row r="70" spans="2:5" x14ac:dyDescent="0.25">
      <c r="B70">
        <v>63.5</v>
      </c>
      <c r="C70" s="5"/>
      <c r="D70" s="5">
        <f t="shared" si="2"/>
        <v>0.5615</v>
      </c>
      <c r="E70" s="5"/>
    </row>
    <row r="71" spans="2:5" x14ac:dyDescent="0.25">
      <c r="B71">
        <v>64.5</v>
      </c>
      <c r="C71" s="5"/>
      <c r="D71" s="5">
        <f t="shared" si="2"/>
        <v>0.56950000000000001</v>
      </c>
      <c r="E71" s="5"/>
    </row>
    <row r="72" spans="2:5" x14ac:dyDescent="0.25">
      <c r="B72">
        <v>65.5</v>
      </c>
      <c r="C72" s="5"/>
      <c r="D72" s="5">
        <f t="shared" si="2"/>
        <v>0.57750000000000001</v>
      </c>
      <c r="E72" s="5"/>
    </row>
    <row r="73" spans="2:5" x14ac:dyDescent="0.25">
      <c r="B73">
        <v>66.5</v>
      </c>
      <c r="C73" s="5"/>
      <c r="D73" s="5">
        <f t="shared" si="2"/>
        <v>0.58550000000000002</v>
      </c>
      <c r="E73" s="5"/>
    </row>
    <row r="74" spans="2:5" x14ac:dyDescent="0.25">
      <c r="B74">
        <v>67.5</v>
      </c>
      <c r="C74" s="5"/>
      <c r="D74" s="5">
        <f t="shared" si="2"/>
        <v>0.59350000000000003</v>
      </c>
      <c r="E74" s="5"/>
    </row>
    <row r="75" spans="2:5" x14ac:dyDescent="0.25">
      <c r="B75">
        <v>68.5</v>
      </c>
      <c r="C75" s="5"/>
      <c r="D75" s="5">
        <f t="shared" si="2"/>
        <v>0.60150000000000003</v>
      </c>
      <c r="E75" s="5"/>
    </row>
    <row r="76" spans="2:5" x14ac:dyDescent="0.25">
      <c r="B76">
        <v>69.5</v>
      </c>
      <c r="C76" s="5"/>
      <c r="D76" s="5">
        <f t="shared" si="2"/>
        <v>0.60950000000000004</v>
      </c>
      <c r="E76" s="5"/>
    </row>
    <row r="77" spans="2:5" x14ac:dyDescent="0.25">
      <c r="B77">
        <v>70.5</v>
      </c>
      <c r="C77" s="5"/>
      <c r="D77" s="5">
        <f t="shared" si="2"/>
        <v>0.61750000000000005</v>
      </c>
      <c r="E77" s="5"/>
    </row>
    <row r="78" spans="2:5" x14ac:dyDescent="0.25">
      <c r="B78">
        <v>71.5</v>
      </c>
      <c r="C78" s="5"/>
      <c r="D78" s="5">
        <f t="shared" si="2"/>
        <v>0.62550000000000006</v>
      </c>
      <c r="E78" s="5"/>
    </row>
    <row r="79" spans="2:5" x14ac:dyDescent="0.25">
      <c r="B79">
        <v>72.5</v>
      </c>
      <c r="C79" s="5"/>
      <c r="D79" s="5">
        <f t="shared" si="2"/>
        <v>0.63349999999999995</v>
      </c>
      <c r="E79" s="5"/>
    </row>
    <row r="80" spans="2:5" x14ac:dyDescent="0.25">
      <c r="B80">
        <v>73.5</v>
      </c>
      <c r="C80" s="5"/>
      <c r="D80" s="5">
        <f t="shared" si="2"/>
        <v>0.64149999999999996</v>
      </c>
      <c r="E80" s="5"/>
    </row>
    <row r="81" spans="2:5" x14ac:dyDescent="0.25">
      <c r="B81">
        <v>74.5</v>
      </c>
      <c r="C81" s="5"/>
      <c r="D81" s="5">
        <f t="shared" si="2"/>
        <v>0.64949999999999997</v>
      </c>
      <c r="E81" s="5"/>
    </row>
    <row r="82" spans="2:5" x14ac:dyDescent="0.25">
      <c r="B82">
        <v>75.5</v>
      </c>
      <c r="C82" s="5"/>
      <c r="D82" s="5">
        <f t="shared" si="2"/>
        <v>0.65749999999999997</v>
      </c>
      <c r="E82" s="5"/>
    </row>
    <row r="83" spans="2:5" x14ac:dyDescent="0.25">
      <c r="B83">
        <v>76.5</v>
      </c>
      <c r="C83" s="5"/>
      <c r="D83" s="5">
        <f t="shared" si="2"/>
        <v>0.66549999999999998</v>
      </c>
      <c r="E83" s="5"/>
    </row>
    <row r="84" spans="2:5" x14ac:dyDescent="0.25">
      <c r="B84">
        <v>77.5</v>
      </c>
      <c r="C84" s="5"/>
      <c r="D84" s="5">
        <f t="shared" si="2"/>
        <v>0.67349999999999999</v>
      </c>
      <c r="E84" s="5"/>
    </row>
    <row r="85" spans="2:5" x14ac:dyDescent="0.25">
      <c r="B85">
        <v>78.5</v>
      </c>
      <c r="C85" s="5"/>
      <c r="D85" s="5">
        <f t="shared" si="2"/>
        <v>0.68149999999999999</v>
      </c>
      <c r="E85" s="5"/>
    </row>
    <row r="86" spans="2:5" x14ac:dyDescent="0.25">
      <c r="B86">
        <v>79.5</v>
      </c>
      <c r="C86" s="5"/>
      <c r="D86" s="5">
        <f t="shared" si="2"/>
        <v>0.6895</v>
      </c>
      <c r="E86" s="5"/>
    </row>
    <row r="87" spans="2:5" x14ac:dyDescent="0.25">
      <c r="B87">
        <v>80.5</v>
      </c>
      <c r="C87" s="5"/>
      <c r="D87" s="5">
        <v>0.7</v>
      </c>
      <c r="E87" s="5"/>
    </row>
    <row r="88" spans="2:5" x14ac:dyDescent="0.25">
      <c r="B88">
        <v>81.5</v>
      </c>
      <c r="C88" s="5"/>
      <c r="D88" s="5">
        <v>0.7</v>
      </c>
      <c r="E88" s="5"/>
    </row>
    <row r="89" spans="2:5" x14ac:dyDescent="0.25">
      <c r="B89">
        <v>82.5</v>
      </c>
      <c r="C89" s="5"/>
      <c r="D89" s="5">
        <v>0.7</v>
      </c>
      <c r="E89" s="5"/>
    </row>
    <row r="90" spans="2:5" x14ac:dyDescent="0.25">
      <c r="B90">
        <v>83.5</v>
      </c>
      <c r="C90" s="5"/>
      <c r="D90" s="5">
        <v>0.7</v>
      </c>
      <c r="E90" s="5"/>
    </row>
    <row r="91" spans="2:5" x14ac:dyDescent="0.25">
      <c r="B91">
        <v>84.5</v>
      </c>
      <c r="C91" s="5"/>
      <c r="D91" s="5">
        <v>0.7</v>
      </c>
      <c r="E91" s="5"/>
    </row>
    <row r="92" spans="2:5" x14ac:dyDescent="0.25">
      <c r="B92">
        <v>85.5</v>
      </c>
      <c r="C92" s="5"/>
      <c r="D92" s="5">
        <v>0.7</v>
      </c>
      <c r="E92" s="5"/>
    </row>
    <row r="93" spans="2:5" x14ac:dyDescent="0.25">
      <c r="B93">
        <v>86.5</v>
      </c>
      <c r="C93" s="5"/>
      <c r="D93" s="5">
        <v>0.7</v>
      </c>
      <c r="E93" s="5"/>
    </row>
    <row r="94" spans="2:5" x14ac:dyDescent="0.25">
      <c r="B94">
        <v>87.5</v>
      </c>
      <c r="C94" s="5"/>
      <c r="D94" s="5">
        <v>0.7</v>
      </c>
      <c r="E94" s="5"/>
    </row>
    <row r="95" spans="2:5" x14ac:dyDescent="0.25">
      <c r="B95">
        <v>88.5</v>
      </c>
      <c r="C95" s="5"/>
      <c r="D95" s="5">
        <v>0.7</v>
      </c>
      <c r="E95" s="5"/>
    </row>
    <row r="96" spans="2:5" x14ac:dyDescent="0.25">
      <c r="B96">
        <v>89.5</v>
      </c>
      <c r="C96" s="5"/>
      <c r="D96" s="5">
        <v>0.7</v>
      </c>
      <c r="E96" s="5"/>
    </row>
    <row r="97" spans="2:5" x14ac:dyDescent="0.25">
      <c r="B97">
        <v>90.5</v>
      </c>
      <c r="C97" s="5"/>
      <c r="D97" s="5">
        <v>0.7</v>
      </c>
      <c r="E97" s="5"/>
    </row>
    <row r="98" spans="2:5" x14ac:dyDescent="0.25">
      <c r="B98">
        <v>91.5</v>
      </c>
      <c r="C98" s="5"/>
      <c r="D98" s="5">
        <v>0.7</v>
      </c>
      <c r="E98" s="5"/>
    </row>
    <row r="99" spans="2:5" x14ac:dyDescent="0.25">
      <c r="B99">
        <v>92.5</v>
      </c>
      <c r="C99" s="5"/>
      <c r="D99" s="5">
        <v>0.7</v>
      </c>
      <c r="E99" s="5"/>
    </row>
    <row r="100" spans="2:5" x14ac:dyDescent="0.25">
      <c r="B100">
        <v>93.5</v>
      </c>
      <c r="C100" s="5"/>
      <c r="D100" s="5">
        <v>0.7</v>
      </c>
      <c r="E100" s="5"/>
    </row>
    <row r="101" spans="2:5" x14ac:dyDescent="0.25">
      <c r="B101">
        <v>94.5</v>
      </c>
      <c r="C101" s="5"/>
      <c r="D101" s="5">
        <v>0.7</v>
      </c>
      <c r="E101" s="5"/>
    </row>
    <row r="102" spans="2:5" x14ac:dyDescent="0.25">
      <c r="B102">
        <v>95.5</v>
      </c>
      <c r="C102" s="5"/>
      <c r="D102" s="5">
        <v>0.7</v>
      </c>
      <c r="E102" s="5"/>
    </row>
    <row r="103" spans="2:5" x14ac:dyDescent="0.25">
      <c r="B103">
        <v>96.5</v>
      </c>
      <c r="C103" s="5"/>
      <c r="D103" s="5">
        <v>0.7</v>
      </c>
      <c r="E103" s="5"/>
    </row>
    <row r="104" spans="2:5" x14ac:dyDescent="0.25">
      <c r="B104">
        <v>97.5</v>
      </c>
      <c r="C104" s="5"/>
      <c r="D104" s="5">
        <v>0.7</v>
      </c>
      <c r="E104" s="5"/>
    </row>
    <row r="105" spans="2:5" x14ac:dyDescent="0.25">
      <c r="B105">
        <v>98.5</v>
      </c>
      <c r="C105" s="5"/>
      <c r="D105" s="5">
        <v>0.7</v>
      </c>
      <c r="E105" s="5"/>
    </row>
    <row r="106" spans="2:5" x14ac:dyDescent="0.25">
      <c r="B106">
        <v>99.5</v>
      </c>
      <c r="C106" s="5"/>
      <c r="D106" s="5">
        <v>0.7</v>
      </c>
      <c r="E106" s="5"/>
    </row>
    <row r="107" spans="2:5" x14ac:dyDescent="0.25">
      <c r="B107">
        <v>100.5</v>
      </c>
      <c r="C107" s="5"/>
      <c r="D107" s="5">
        <v>0.7</v>
      </c>
      <c r="E107" s="5"/>
    </row>
    <row r="108" spans="2:5" x14ac:dyDescent="0.25">
      <c r="B108">
        <v>101.5</v>
      </c>
      <c r="C108" s="5"/>
      <c r="D108" s="5">
        <v>0.7</v>
      </c>
      <c r="E108" s="5"/>
    </row>
    <row r="109" spans="2:5" x14ac:dyDescent="0.25">
      <c r="B109">
        <v>102.5</v>
      </c>
      <c r="C109" s="5"/>
      <c r="D109" s="5">
        <v>0.7</v>
      </c>
      <c r="E109" s="5"/>
    </row>
    <row r="110" spans="2:5" x14ac:dyDescent="0.25">
      <c r="B110">
        <v>103.5</v>
      </c>
      <c r="C110" s="5"/>
      <c r="D110" s="5">
        <v>0.7</v>
      </c>
      <c r="E110" s="5"/>
    </row>
    <row r="111" spans="2:5" x14ac:dyDescent="0.25">
      <c r="B111">
        <v>104.5</v>
      </c>
      <c r="C111" s="5"/>
      <c r="D111" s="5">
        <v>0.7</v>
      </c>
      <c r="E111" s="5"/>
    </row>
    <row r="112" spans="2:5" x14ac:dyDescent="0.25">
      <c r="B112">
        <v>105.5</v>
      </c>
      <c r="C112" s="5"/>
      <c r="D112" s="5">
        <v>0.7</v>
      </c>
      <c r="E112" s="5"/>
    </row>
    <row r="113" spans="2:5" x14ac:dyDescent="0.25">
      <c r="B113">
        <v>106.5</v>
      </c>
      <c r="C113" s="5"/>
      <c r="D113" s="5">
        <v>0.7</v>
      </c>
      <c r="E113" s="5"/>
    </row>
    <row r="114" spans="2:5" x14ac:dyDescent="0.25">
      <c r="B114">
        <v>107.5</v>
      </c>
      <c r="C114" s="5"/>
      <c r="D114" s="5">
        <v>0.7</v>
      </c>
      <c r="E114" s="5"/>
    </row>
    <row r="115" spans="2:5" x14ac:dyDescent="0.25">
      <c r="B115">
        <v>108.5</v>
      </c>
      <c r="C115" s="5"/>
      <c r="D115" s="5">
        <v>0.7</v>
      </c>
      <c r="E115" s="5"/>
    </row>
    <row r="116" spans="2:5" x14ac:dyDescent="0.25">
      <c r="B116">
        <v>109.5</v>
      </c>
      <c r="C116" s="5"/>
      <c r="D116" s="5">
        <v>0.7</v>
      </c>
      <c r="E116" s="5"/>
    </row>
    <row r="117" spans="2:5" x14ac:dyDescent="0.25">
      <c r="B117">
        <v>110.5</v>
      </c>
      <c r="C117" s="5"/>
      <c r="D117" s="5">
        <v>0.7</v>
      </c>
      <c r="E117" s="5"/>
    </row>
    <row r="118" spans="2:5" x14ac:dyDescent="0.25">
      <c r="B118">
        <v>111.5</v>
      </c>
      <c r="C118" s="5"/>
      <c r="D118" s="5">
        <v>0.7</v>
      </c>
      <c r="E118" s="5"/>
    </row>
    <row r="119" spans="2:5" x14ac:dyDescent="0.25">
      <c r="B119">
        <v>112.5</v>
      </c>
      <c r="C119" s="5"/>
      <c r="D119" s="5">
        <v>0.7</v>
      </c>
      <c r="E119" s="5"/>
    </row>
    <row r="120" spans="2:5" x14ac:dyDescent="0.25">
      <c r="B120">
        <v>113.5</v>
      </c>
      <c r="C120" s="5"/>
      <c r="D120" s="5">
        <v>0.7</v>
      </c>
      <c r="E120" s="5"/>
    </row>
    <row r="121" spans="2:5" x14ac:dyDescent="0.25">
      <c r="B121">
        <v>114.5</v>
      </c>
      <c r="C121" s="5"/>
      <c r="D121" s="5">
        <v>0.7</v>
      </c>
      <c r="E121" s="5"/>
    </row>
    <row r="122" spans="2:5" x14ac:dyDescent="0.25">
      <c r="B122">
        <v>115.5</v>
      </c>
      <c r="C122" s="5"/>
      <c r="D122" s="5">
        <v>0.7</v>
      </c>
      <c r="E122" s="5"/>
    </row>
    <row r="123" spans="2:5" x14ac:dyDescent="0.25">
      <c r="B123">
        <v>116.5</v>
      </c>
      <c r="C123" s="5"/>
      <c r="D123" s="5">
        <v>0.7</v>
      </c>
      <c r="E123" s="5"/>
    </row>
    <row r="124" spans="2:5" x14ac:dyDescent="0.25">
      <c r="B124">
        <v>117.5</v>
      </c>
      <c r="C124" s="5"/>
      <c r="D124" s="5">
        <v>0.7</v>
      </c>
      <c r="E124" s="5"/>
    </row>
    <row r="125" spans="2:5" x14ac:dyDescent="0.25">
      <c r="B125">
        <v>118.5</v>
      </c>
      <c r="C125" s="5"/>
      <c r="D125" s="5">
        <v>0.7</v>
      </c>
      <c r="E125" s="9"/>
    </row>
    <row r="126" spans="2:5" x14ac:dyDescent="0.25">
      <c r="B126">
        <v>119.5</v>
      </c>
      <c r="C126" s="5"/>
      <c r="D126" s="5">
        <v>0.7</v>
      </c>
    </row>
    <row r="127" spans="2:5" x14ac:dyDescent="0.25">
      <c r="B127">
        <v>120.5</v>
      </c>
      <c r="C127" s="5"/>
      <c r="D127" s="5">
        <v>0.7</v>
      </c>
    </row>
    <row r="128" spans="2:5" x14ac:dyDescent="0.25">
      <c r="B128">
        <v>121.5</v>
      </c>
      <c r="C128" s="5"/>
      <c r="D128" s="5">
        <v>0.7</v>
      </c>
    </row>
    <row r="129" spans="2:4" x14ac:dyDescent="0.25">
      <c r="B129">
        <v>122.5</v>
      </c>
      <c r="C129" s="5"/>
      <c r="D129" s="5">
        <v>0.7</v>
      </c>
    </row>
    <row r="130" spans="2:4" x14ac:dyDescent="0.25">
      <c r="B130">
        <v>123.5</v>
      </c>
      <c r="C130" s="5"/>
      <c r="D130" s="5">
        <v>0.7</v>
      </c>
    </row>
    <row r="131" spans="2:4" x14ac:dyDescent="0.25">
      <c r="B131">
        <v>124.5</v>
      </c>
      <c r="C131" s="5"/>
      <c r="D131" s="5">
        <v>0.7</v>
      </c>
    </row>
    <row r="132" spans="2:4" x14ac:dyDescent="0.25">
      <c r="B132">
        <v>125.5</v>
      </c>
      <c r="C132" s="5"/>
      <c r="D132" s="5">
        <v>0.7</v>
      </c>
    </row>
    <row r="133" spans="2:4" x14ac:dyDescent="0.25">
      <c r="C133" s="5"/>
      <c r="D133" s="5"/>
    </row>
    <row r="134" spans="2:4" x14ac:dyDescent="0.25">
      <c r="C134" s="5"/>
      <c r="D134" s="5"/>
    </row>
    <row r="135" spans="2:4" x14ac:dyDescent="0.25">
      <c r="C135" s="5"/>
      <c r="D135" s="5"/>
    </row>
    <row r="136" spans="2:4" x14ac:dyDescent="0.25">
      <c r="C136" s="5"/>
      <c r="D136" s="5"/>
    </row>
    <row r="137" spans="2:4" x14ac:dyDescent="0.25">
      <c r="C137" s="5"/>
      <c r="D137" s="5"/>
    </row>
    <row r="138" spans="2:4" x14ac:dyDescent="0.25">
      <c r="C138" s="5"/>
      <c r="D138" s="5"/>
    </row>
    <row r="139" spans="2:4" x14ac:dyDescent="0.25">
      <c r="C139" s="5"/>
      <c r="D139" s="5"/>
    </row>
    <row r="140" spans="2:4" x14ac:dyDescent="0.25">
      <c r="C140" s="5"/>
      <c r="D140" s="5"/>
    </row>
    <row r="141" spans="2:4" x14ac:dyDescent="0.25">
      <c r="C141" s="5"/>
      <c r="D141" s="5"/>
    </row>
    <row r="142" spans="2:4" x14ac:dyDescent="0.25">
      <c r="C142" s="5"/>
      <c r="D142" s="5"/>
    </row>
    <row r="143" spans="2:4" x14ac:dyDescent="0.25">
      <c r="C143" s="5"/>
      <c r="D143" s="5"/>
    </row>
    <row r="144" spans="2:4" x14ac:dyDescent="0.25">
      <c r="C144" s="5"/>
      <c r="D144" s="5"/>
    </row>
    <row r="145" spans="3:4" x14ac:dyDescent="0.25">
      <c r="C145" s="5"/>
      <c r="D145" s="5"/>
    </row>
    <row r="146" spans="3:4" x14ac:dyDescent="0.25">
      <c r="C146" s="5"/>
      <c r="D146" s="5"/>
    </row>
    <row r="147" spans="3:4" x14ac:dyDescent="0.25">
      <c r="C147" s="5"/>
      <c r="D147" s="5"/>
    </row>
    <row r="148" spans="3:4" x14ac:dyDescent="0.25">
      <c r="C148" s="5"/>
      <c r="D148" s="5"/>
    </row>
    <row r="149" spans="3:4" x14ac:dyDescent="0.25">
      <c r="C149" s="5"/>
      <c r="D149" s="5"/>
    </row>
    <row r="150" spans="3:4" x14ac:dyDescent="0.25">
      <c r="C150" s="5"/>
      <c r="D150" s="5"/>
    </row>
    <row r="151" spans="3:4" x14ac:dyDescent="0.25">
      <c r="C151" s="5"/>
      <c r="D151" s="5"/>
    </row>
    <row r="152" spans="3:4" x14ac:dyDescent="0.25">
      <c r="C152" s="5"/>
      <c r="D152" s="5"/>
    </row>
    <row r="153" spans="3:4" x14ac:dyDescent="0.25">
      <c r="C153" s="5"/>
      <c r="D153" s="5"/>
    </row>
    <row r="154" spans="3:4" x14ac:dyDescent="0.25">
      <c r="C154" s="5"/>
      <c r="D154" s="5"/>
    </row>
    <row r="155" spans="3:4" x14ac:dyDescent="0.25">
      <c r="C155" s="5"/>
      <c r="D155" s="5"/>
    </row>
    <row r="156" spans="3:4" x14ac:dyDescent="0.25">
      <c r="C156" s="5"/>
      <c r="D156" s="5"/>
    </row>
    <row r="157" spans="3:4" x14ac:dyDescent="0.25">
      <c r="C157" s="5"/>
      <c r="D157" s="5"/>
    </row>
    <row r="158" spans="3:4" x14ac:dyDescent="0.25">
      <c r="C158" s="5"/>
      <c r="D158" s="9"/>
    </row>
    <row r="159" spans="3:4" x14ac:dyDescent="0.25">
      <c r="C159" s="5"/>
      <c r="D159" s="9"/>
    </row>
    <row r="160" spans="3:4" x14ac:dyDescent="0.25">
      <c r="C160" s="5"/>
      <c r="D160" s="9"/>
    </row>
    <row r="161" spans="3:4" x14ac:dyDescent="0.25">
      <c r="C161" s="5"/>
      <c r="D161" s="9"/>
    </row>
    <row r="162" spans="3:4" x14ac:dyDescent="0.25">
      <c r="C162" s="5"/>
      <c r="D162" s="9"/>
    </row>
    <row r="163" spans="3:4" x14ac:dyDescent="0.25">
      <c r="C163" s="5"/>
      <c r="D163" s="9"/>
    </row>
    <row r="164" spans="3:4" x14ac:dyDescent="0.25">
      <c r="C164" s="5"/>
      <c r="D164" s="9"/>
    </row>
    <row r="165" spans="3:4" x14ac:dyDescent="0.25">
      <c r="C165" s="5"/>
      <c r="D165" s="9"/>
    </row>
    <row r="166" spans="3:4" x14ac:dyDescent="0.25">
      <c r="C166" s="5"/>
      <c r="D166" s="9"/>
    </row>
    <row r="167" spans="3:4" x14ac:dyDescent="0.25">
      <c r="C167" s="5"/>
      <c r="D167" s="9"/>
    </row>
    <row r="168" spans="3:4" x14ac:dyDescent="0.25">
      <c r="C168" s="5"/>
      <c r="D168" s="9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18"/>
  <sheetViews>
    <sheetView zoomScale="130" zoomScaleNormal="130" workbookViewId="0">
      <selection activeCell="A2" sqref="A2:B2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1" spans="1:22" x14ac:dyDescent="0.25">
      <c r="A1" s="1"/>
      <c r="B1" s="1"/>
    </row>
    <row r="2" spans="1:22" x14ac:dyDescent="0.25">
      <c r="A2" s="1" t="s">
        <v>115</v>
      </c>
      <c r="B2" s="1" t="s">
        <v>116</v>
      </c>
      <c r="D2" s="1" t="s">
        <v>114</v>
      </c>
      <c r="H2" s="8" t="s">
        <v>24</v>
      </c>
      <c r="I2" s="4">
        <v>25</v>
      </c>
      <c r="J2" s="1" t="s">
        <v>23</v>
      </c>
      <c r="M2" s="4">
        <v>30</v>
      </c>
      <c r="N2" s="1"/>
      <c r="R2" s="1"/>
      <c r="U2" s="1"/>
      <c r="V2" s="1"/>
    </row>
    <row r="3" spans="1:22" x14ac:dyDescent="0.25">
      <c r="A3" s="1"/>
      <c r="B3" s="1"/>
    </row>
    <row r="4" spans="1:22" x14ac:dyDescent="0.25">
      <c r="F4" t="s">
        <v>73</v>
      </c>
      <c r="G4" s="11" t="s">
        <v>117</v>
      </c>
    </row>
    <row r="5" spans="1:22" ht="45" x14ac:dyDescent="0.25">
      <c r="B5" s="10" t="s">
        <v>30</v>
      </c>
      <c r="C5" t="s">
        <v>25</v>
      </c>
      <c r="D5" t="s">
        <v>132</v>
      </c>
    </row>
    <row r="6" spans="1:22" x14ac:dyDescent="0.25">
      <c r="G6" s="7" t="s">
        <v>118</v>
      </c>
      <c r="I6" s="7"/>
      <c r="J6" s="7" t="s">
        <v>131</v>
      </c>
    </row>
    <row r="7" spans="1:22" x14ac:dyDescent="0.25">
      <c r="B7">
        <v>0.5</v>
      </c>
      <c r="C7" s="5">
        <f>$G$8*B7^$G$9</f>
        <v>2.7360017484768115E-2</v>
      </c>
      <c r="G7" s="7"/>
    </row>
    <row r="8" spans="1:22" x14ac:dyDescent="0.25">
      <c r="B8">
        <v>1.5</v>
      </c>
      <c r="C8" s="5">
        <f t="shared" ref="C8:C31" si="0">$G$8*B8^$G$9</f>
        <v>5.1543840440544261E-2</v>
      </c>
      <c r="G8" s="7">
        <v>4.0800000000000003E-2</v>
      </c>
      <c r="J8">
        <v>7.3700000000000002E-2</v>
      </c>
    </row>
    <row r="9" spans="1:22" x14ac:dyDescent="0.25">
      <c r="B9">
        <v>2.5</v>
      </c>
      <c r="C9" s="5">
        <f t="shared" si="0"/>
        <v>6.9194659745334258E-2</v>
      </c>
      <c r="G9" s="7">
        <v>0.57650000000000001</v>
      </c>
      <c r="J9">
        <v>-1.5471999999999999</v>
      </c>
    </row>
    <row r="10" spans="1:22" x14ac:dyDescent="0.25">
      <c r="B10">
        <v>3.5</v>
      </c>
      <c r="C10" s="5">
        <f t="shared" si="0"/>
        <v>8.4006983538248467E-2</v>
      </c>
    </row>
    <row r="11" spans="1:22" x14ac:dyDescent="0.25">
      <c r="B11">
        <v>4.5</v>
      </c>
      <c r="C11" s="5">
        <f t="shared" si="0"/>
        <v>9.7104012774822349E-2</v>
      </c>
    </row>
    <row r="12" spans="1:22" x14ac:dyDescent="0.25">
      <c r="B12">
        <v>5.5</v>
      </c>
      <c r="C12" s="5">
        <f t="shared" si="0"/>
        <v>0.10901324150908588</v>
      </c>
    </row>
    <row r="13" spans="1:22" x14ac:dyDescent="0.25">
      <c r="B13">
        <v>6.5</v>
      </c>
      <c r="C13" s="5">
        <f t="shared" si="0"/>
        <v>0.12003412008325155</v>
      </c>
    </row>
    <row r="14" spans="1:22" x14ac:dyDescent="0.25">
      <c r="B14">
        <v>7.5</v>
      </c>
      <c r="C14" s="5">
        <f t="shared" si="0"/>
        <v>0.13035658706127787</v>
      </c>
    </row>
    <row r="15" spans="1:22" x14ac:dyDescent="0.25">
      <c r="B15">
        <v>8.5</v>
      </c>
      <c r="C15" s="5">
        <f t="shared" si="0"/>
        <v>0.140110335743554</v>
      </c>
    </row>
    <row r="16" spans="1:22" x14ac:dyDescent="0.25">
      <c r="B16">
        <v>9.5</v>
      </c>
      <c r="C16" s="5">
        <f t="shared" si="0"/>
        <v>0.14938872529829453</v>
      </c>
    </row>
    <row r="17" spans="2:17" x14ac:dyDescent="0.25">
      <c r="B17">
        <v>10.5</v>
      </c>
      <c r="C17" s="5">
        <f t="shared" si="0"/>
        <v>0.15826168816586217</v>
      </c>
    </row>
    <row r="18" spans="2:17" x14ac:dyDescent="0.25">
      <c r="B18">
        <v>11.5</v>
      </c>
      <c r="C18" s="5">
        <f t="shared" si="0"/>
        <v>0.16678326368998278</v>
      </c>
      <c r="Q18" s="11"/>
    </row>
    <row r="19" spans="2:17" x14ac:dyDescent="0.25">
      <c r="B19">
        <v>12.5</v>
      </c>
      <c r="C19" s="5">
        <f t="shared" si="0"/>
        <v>0.17499626745261052</v>
      </c>
    </row>
    <row r="20" spans="2:17" x14ac:dyDescent="0.25">
      <c r="B20">
        <v>13.5</v>
      </c>
      <c r="C20" s="5">
        <f t="shared" si="0"/>
        <v>0.18293532682822536</v>
      </c>
    </row>
    <row r="21" spans="2:17" x14ac:dyDescent="0.25">
      <c r="B21">
        <v>14.5</v>
      </c>
      <c r="C21" s="5">
        <f t="shared" si="0"/>
        <v>0.19062893271873194</v>
      </c>
    </row>
    <row r="22" spans="2:17" x14ac:dyDescent="0.25">
      <c r="B22">
        <v>15.5</v>
      </c>
      <c r="C22" s="5">
        <f t="shared" si="0"/>
        <v>0.1981008719387696</v>
      </c>
    </row>
    <row r="23" spans="2:17" x14ac:dyDescent="0.25">
      <c r="B23">
        <v>16.5</v>
      </c>
      <c r="C23" s="5">
        <f t="shared" si="0"/>
        <v>0.20537125494817501</v>
      </c>
    </row>
    <row r="24" spans="2:17" x14ac:dyDescent="0.25">
      <c r="B24">
        <v>17.5</v>
      </c>
      <c r="C24" s="5">
        <f t="shared" si="0"/>
        <v>0.21245727073811721</v>
      </c>
    </row>
    <row r="25" spans="2:17" x14ac:dyDescent="0.25">
      <c r="B25">
        <v>18.5</v>
      </c>
      <c r="C25" s="5">
        <f t="shared" si="0"/>
        <v>0.2193737526891941</v>
      </c>
    </row>
    <row r="26" spans="2:17" x14ac:dyDescent="0.25">
      <c r="B26">
        <v>19.5</v>
      </c>
      <c r="C26" s="5">
        <f t="shared" si="0"/>
        <v>0.22613361034716764</v>
      </c>
    </row>
    <row r="27" spans="2:17" x14ac:dyDescent="0.25">
      <c r="B27">
        <v>20.5</v>
      </c>
      <c r="C27" s="5">
        <f t="shared" si="0"/>
        <v>0.23274816410204527</v>
      </c>
    </row>
    <row r="28" spans="2:17" x14ac:dyDescent="0.25">
      <c r="B28">
        <v>21.5</v>
      </c>
      <c r="C28" s="5">
        <f t="shared" si="0"/>
        <v>0.23922740825415029</v>
      </c>
    </row>
    <row r="29" spans="2:17" x14ac:dyDescent="0.25">
      <c r="B29">
        <v>22.5</v>
      </c>
      <c r="C29" s="5">
        <f t="shared" si="0"/>
        <v>0.24558022039280758</v>
      </c>
    </row>
    <row r="30" spans="2:17" x14ac:dyDescent="0.25">
      <c r="B30">
        <v>23.5</v>
      </c>
      <c r="C30" s="5">
        <f t="shared" si="0"/>
        <v>0.25181452993209807</v>
      </c>
    </row>
    <row r="31" spans="2:17" x14ac:dyDescent="0.25">
      <c r="B31">
        <v>24.5</v>
      </c>
      <c r="C31" s="5">
        <f t="shared" si="0"/>
        <v>0.25793745516151168</v>
      </c>
      <c r="D31" s="5"/>
    </row>
    <row r="32" spans="2:17" x14ac:dyDescent="0.25">
      <c r="B32">
        <v>25.5</v>
      </c>
      <c r="C32" s="5"/>
      <c r="D32" s="5">
        <f>$J$8*B32+$J$9</f>
        <v>0.33215000000000017</v>
      </c>
    </row>
    <row r="33" spans="2:4" x14ac:dyDescent="0.25">
      <c r="B33">
        <v>26.5</v>
      </c>
      <c r="C33" s="5"/>
      <c r="D33" s="5">
        <f t="shared" ref="D33:D36" si="1">$J$8*B33+$J$9</f>
        <v>0.40585000000000004</v>
      </c>
    </row>
    <row r="34" spans="2:4" x14ac:dyDescent="0.25">
      <c r="B34">
        <v>27.5</v>
      </c>
      <c r="C34" s="5"/>
      <c r="D34" s="5">
        <f t="shared" si="1"/>
        <v>0.47954999999999992</v>
      </c>
    </row>
    <row r="35" spans="2:4" x14ac:dyDescent="0.25">
      <c r="B35">
        <v>28.5</v>
      </c>
      <c r="C35" s="5"/>
      <c r="D35" s="5">
        <f t="shared" si="1"/>
        <v>0.55325000000000002</v>
      </c>
    </row>
    <row r="36" spans="2:4" x14ac:dyDescent="0.25">
      <c r="B36">
        <v>29.5</v>
      </c>
      <c r="C36" s="5"/>
      <c r="D36" s="5">
        <f t="shared" si="1"/>
        <v>0.62695000000000012</v>
      </c>
    </row>
    <row r="37" spans="2:4" x14ac:dyDescent="0.25">
      <c r="B37">
        <v>30.5</v>
      </c>
      <c r="C37" s="5"/>
      <c r="D37" s="5">
        <v>0.7</v>
      </c>
    </row>
    <row r="38" spans="2:4" x14ac:dyDescent="0.25">
      <c r="B38">
        <v>31.5</v>
      </c>
      <c r="C38" s="5"/>
      <c r="D38" s="5">
        <v>0.7</v>
      </c>
    </row>
    <row r="39" spans="2:4" x14ac:dyDescent="0.25">
      <c r="B39">
        <v>32.5</v>
      </c>
      <c r="C39" s="5"/>
      <c r="D39" s="5">
        <v>0.7</v>
      </c>
    </row>
    <row r="40" spans="2:4" x14ac:dyDescent="0.25">
      <c r="B40">
        <v>33.5</v>
      </c>
      <c r="C40" s="5"/>
      <c r="D40" s="5">
        <v>0.7</v>
      </c>
    </row>
    <row r="41" spans="2:4" x14ac:dyDescent="0.25">
      <c r="B41">
        <v>34.5</v>
      </c>
      <c r="C41" s="5"/>
      <c r="D41" s="5">
        <v>0.7</v>
      </c>
    </row>
    <row r="42" spans="2:4" x14ac:dyDescent="0.25">
      <c r="B42">
        <v>35.5</v>
      </c>
      <c r="C42" s="5"/>
      <c r="D42" s="5">
        <v>0.7</v>
      </c>
    </row>
    <row r="43" spans="2:4" x14ac:dyDescent="0.25">
      <c r="B43">
        <v>36.5</v>
      </c>
      <c r="C43" s="5"/>
      <c r="D43" s="5">
        <v>0.7</v>
      </c>
    </row>
    <row r="44" spans="2:4" x14ac:dyDescent="0.25">
      <c r="B44">
        <v>37.5</v>
      </c>
      <c r="C44" s="5"/>
      <c r="D44" s="5">
        <v>0.7</v>
      </c>
    </row>
    <row r="45" spans="2:4" x14ac:dyDescent="0.25">
      <c r="B45">
        <v>38.5</v>
      </c>
      <c r="C45" s="5"/>
      <c r="D45" s="5">
        <v>0.7</v>
      </c>
    </row>
    <row r="46" spans="2:4" x14ac:dyDescent="0.25">
      <c r="B46">
        <v>39.5</v>
      </c>
      <c r="C46" s="5"/>
      <c r="D46" s="5">
        <v>0.7</v>
      </c>
    </row>
    <row r="47" spans="2:4" x14ac:dyDescent="0.25">
      <c r="B47">
        <v>40.5</v>
      </c>
      <c r="C47" s="5"/>
      <c r="D47" s="5">
        <v>0.7</v>
      </c>
    </row>
    <row r="48" spans="2:4" x14ac:dyDescent="0.25">
      <c r="B48">
        <v>41.5</v>
      </c>
      <c r="C48" s="5"/>
      <c r="D48" s="5">
        <v>0.7</v>
      </c>
    </row>
    <row r="49" spans="2:5" x14ac:dyDescent="0.25">
      <c r="B49">
        <v>42.5</v>
      </c>
      <c r="C49" s="5"/>
      <c r="D49" s="5">
        <v>0.7</v>
      </c>
    </row>
    <row r="50" spans="2:5" x14ac:dyDescent="0.25">
      <c r="B50">
        <v>43.5</v>
      </c>
      <c r="C50" s="5"/>
      <c r="D50" s="5">
        <v>0.7</v>
      </c>
    </row>
    <row r="51" spans="2:5" x14ac:dyDescent="0.25">
      <c r="B51">
        <v>44.5</v>
      </c>
      <c r="C51" s="5"/>
      <c r="D51" s="5">
        <v>0.7</v>
      </c>
    </row>
    <row r="52" spans="2:5" x14ac:dyDescent="0.25">
      <c r="B52">
        <v>45.5</v>
      </c>
      <c r="C52" s="5"/>
      <c r="D52" s="5">
        <v>0.7</v>
      </c>
    </row>
    <row r="53" spans="2:5" x14ac:dyDescent="0.25">
      <c r="B53">
        <v>46.5</v>
      </c>
      <c r="C53" s="5"/>
      <c r="D53" s="5">
        <v>0.7</v>
      </c>
    </row>
    <row r="54" spans="2:5" x14ac:dyDescent="0.25">
      <c r="B54">
        <v>47.5</v>
      </c>
      <c r="C54" s="5"/>
      <c r="D54" s="5">
        <v>0.7</v>
      </c>
    </row>
    <row r="55" spans="2:5" x14ac:dyDescent="0.25">
      <c r="B55">
        <v>48.5</v>
      </c>
      <c r="C55" s="5"/>
      <c r="D55" s="5">
        <v>0.7</v>
      </c>
    </row>
    <row r="56" spans="2:5" x14ac:dyDescent="0.25">
      <c r="B56">
        <v>49.5</v>
      </c>
      <c r="C56" s="5"/>
      <c r="D56" s="5">
        <v>0.7</v>
      </c>
    </row>
    <row r="57" spans="2:5" x14ac:dyDescent="0.25">
      <c r="B57">
        <v>50.5</v>
      </c>
      <c r="C57" s="5"/>
      <c r="D57" s="5">
        <v>0.7</v>
      </c>
    </row>
    <row r="58" spans="2:5" x14ac:dyDescent="0.25">
      <c r="C58" s="5"/>
      <c r="D58" s="5"/>
      <c r="E58" s="5"/>
    </row>
    <row r="59" spans="2:5" x14ac:dyDescent="0.25">
      <c r="C59" s="5"/>
      <c r="D59" s="5"/>
      <c r="E59" s="5"/>
    </row>
    <row r="60" spans="2:5" x14ac:dyDescent="0.25">
      <c r="C60" s="5"/>
      <c r="D60" s="5"/>
      <c r="E60" s="5"/>
    </row>
    <row r="61" spans="2:5" x14ac:dyDescent="0.25">
      <c r="C61" s="5"/>
      <c r="D61" s="5"/>
      <c r="E61" s="5"/>
    </row>
    <row r="62" spans="2:5" x14ac:dyDescent="0.25">
      <c r="C62" s="5"/>
      <c r="D62" s="5"/>
      <c r="E62" s="5"/>
    </row>
    <row r="63" spans="2:5" x14ac:dyDescent="0.25">
      <c r="C63" s="5"/>
      <c r="D63" s="5"/>
      <c r="E63" s="5"/>
    </row>
    <row r="64" spans="2:5" x14ac:dyDescent="0.25">
      <c r="C64" s="5"/>
      <c r="D64" s="5"/>
      <c r="E64" s="5"/>
    </row>
    <row r="65" spans="3:5" x14ac:dyDescent="0.25">
      <c r="C65" s="5"/>
      <c r="D65" s="5"/>
      <c r="E65" s="5"/>
    </row>
    <row r="66" spans="3:5" x14ac:dyDescent="0.25">
      <c r="C66" s="5"/>
      <c r="D66" s="5"/>
      <c r="E66" s="5"/>
    </row>
    <row r="67" spans="3:5" x14ac:dyDescent="0.25">
      <c r="C67" s="5"/>
      <c r="D67" s="5"/>
      <c r="E67" s="5"/>
    </row>
    <row r="68" spans="3:5" x14ac:dyDescent="0.25">
      <c r="C68" s="5"/>
      <c r="D68" s="5"/>
      <c r="E68" s="5"/>
    </row>
    <row r="69" spans="3:5" x14ac:dyDescent="0.25">
      <c r="C69" s="5"/>
      <c r="D69" s="5"/>
      <c r="E69" s="5"/>
    </row>
    <row r="70" spans="3:5" x14ac:dyDescent="0.25">
      <c r="C70" s="5"/>
      <c r="D70" s="5"/>
      <c r="E70" s="5"/>
    </row>
    <row r="71" spans="3:5" x14ac:dyDescent="0.25">
      <c r="C71" s="5"/>
      <c r="D71" s="5"/>
      <c r="E71" s="5"/>
    </row>
    <row r="72" spans="3:5" x14ac:dyDescent="0.25">
      <c r="C72" s="5"/>
      <c r="D72" s="5"/>
      <c r="E72" s="5"/>
    </row>
    <row r="73" spans="3:5" x14ac:dyDescent="0.25">
      <c r="C73" s="5"/>
      <c r="D73" s="5"/>
      <c r="E73" s="5"/>
    </row>
    <row r="74" spans="3:5" x14ac:dyDescent="0.25">
      <c r="C74" s="5"/>
      <c r="D74" s="5"/>
      <c r="E74" s="5"/>
    </row>
    <row r="75" spans="3:5" x14ac:dyDescent="0.25">
      <c r="C75" s="5"/>
      <c r="D75" s="5"/>
      <c r="E75" s="9"/>
    </row>
    <row r="76" spans="3:5" x14ac:dyDescent="0.25">
      <c r="C76" s="5"/>
      <c r="D76" s="5"/>
    </row>
    <row r="77" spans="3:5" x14ac:dyDescent="0.25">
      <c r="C77" s="5"/>
      <c r="D77" s="5"/>
    </row>
    <row r="78" spans="3:5" x14ac:dyDescent="0.25">
      <c r="C78" s="5"/>
      <c r="D78" s="5"/>
    </row>
    <row r="79" spans="3:5" x14ac:dyDescent="0.25">
      <c r="C79" s="5"/>
      <c r="D79" s="5"/>
    </row>
    <row r="80" spans="3:5" x14ac:dyDescent="0.25">
      <c r="C80" s="5"/>
      <c r="D80" s="5"/>
    </row>
    <row r="81" spans="3:4" x14ac:dyDescent="0.25">
      <c r="C81" s="5"/>
      <c r="D81" s="5"/>
    </row>
    <row r="82" spans="3:4" x14ac:dyDescent="0.25">
      <c r="C82" s="5"/>
      <c r="D82" s="5"/>
    </row>
    <row r="83" spans="3:4" x14ac:dyDescent="0.25">
      <c r="C83" s="5"/>
      <c r="D83" s="5"/>
    </row>
    <row r="84" spans="3:4" x14ac:dyDescent="0.25">
      <c r="C84" s="5"/>
      <c r="D84" s="5"/>
    </row>
    <row r="85" spans="3:4" x14ac:dyDescent="0.25">
      <c r="C85" s="5"/>
      <c r="D85" s="5"/>
    </row>
    <row r="86" spans="3:4" x14ac:dyDescent="0.25">
      <c r="C86" s="5"/>
      <c r="D86" s="5"/>
    </row>
    <row r="87" spans="3:4" x14ac:dyDescent="0.25">
      <c r="C87" s="5"/>
      <c r="D87" s="5"/>
    </row>
    <row r="88" spans="3:4" x14ac:dyDescent="0.25">
      <c r="C88" s="5"/>
      <c r="D88" s="5"/>
    </row>
    <row r="89" spans="3:4" x14ac:dyDescent="0.25">
      <c r="C89" s="5"/>
      <c r="D89" s="5"/>
    </row>
    <row r="90" spans="3:4" x14ac:dyDescent="0.25">
      <c r="C90" s="5"/>
      <c r="D90" s="5"/>
    </row>
    <row r="91" spans="3:4" x14ac:dyDescent="0.25">
      <c r="C91" s="5"/>
      <c r="D91" s="5"/>
    </row>
    <row r="92" spans="3:4" x14ac:dyDescent="0.25">
      <c r="C92" s="5"/>
      <c r="D92" s="5"/>
    </row>
    <row r="93" spans="3:4" x14ac:dyDescent="0.25">
      <c r="C93" s="5"/>
      <c r="D93" s="5"/>
    </row>
    <row r="94" spans="3:4" x14ac:dyDescent="0.25">
      <c r="C94" s="5"/>
      <c r="D94" s="5"/>
    </row>
    <row r="95" spans="3:4" x14ac:dyDescent="0.25">
      <c r="C95" s="5"/>
      <c r="D95" s="5"/>
    </row>
    <row r="96" spans="3:4" x14ac:dyDescent="0.25">
      <c r="C96" s="5"/>
      <c r="D96" s="5"/>
    </row>
    <row r="97" spans="3:4" x14ac:dyDescent="0.25">
      <c r="C97" s="5"/>
      <c r="D97" s="5"/>
    </row>
    <row r="98" spans="3:4" x14ac:dyDescent="0.25">
      <c r="C98" s="5"/>
      <c r="D98" s="5"/>
    </row>
    <row r="99" spans="3:4" x14ac:dyDescent="0.25">
      <c r="C99" s="5"/>
      <c r="D99" s="5"/>
    </row>
    <row r="100" spans="3:4" x14ac:dyDescent="0.25">
      <c r="C100" s="5"/>
      <c r="D100" s="5"/>
    </row>
    <row r="101" spans="3:4" x14ac:dyDescent="0.25">
      <c r="C101" s="5"/>
      <c r="D101" s="5"/>
    </row>
    <row r="102" spans="3:4" x14ac:dyDescent="0.25">
      <c r="C102" s="5"/>
      <c r="D102" s="5"/>
    </row>
    <row r="103" spans="3:4" x14ac:dyDescent="0.25">
      <c r="C103" s="5"/>
      <c r="D103" s="5"/>
    </row>
    <row r="104" spans="3:4" x14ac:dyDescent="0.25">
      <c r="C104" s="5"/>
      <c r="D104" s="5"/>
    </row>
    <row r="105" spans="3:4" x14ac:dyDescent="0.25">
      <c r="C105" s="5"/>
      <c r="D105" s="5"/>
    </row>
    <row r="106" spans="3:4" x14ac:dyDescent="0.25">
      <c r="C106" s="5"/>
      <c r="D106" s="5"/>
    </row>
    <row r="107" spans="3:4" x14ac:dyDescent="0.25">
      <c r="C107" s="5"/>
      <c r="D107" s="5"/>
    </row>
    <row r="108" spans="3:4" x14ac:dyDescent="0.25">
      <c r="C108" s="5"/>
      <c r="D108" s="9"/>
    </row>
    <row r="109" spans="3:4" x14ac:dyDescent="0.25">
      <c r="C109" s="5"/>
      <c r="D109" s="9"/>
    </row>
    <row r="110" spans="3:4" x14ac:dyDescent="0.25">
      <c r="C110" s="5"/>
      <c r="D110" s="9"/>
    </row>
    <row r="111" spans="3:4" x14ac:dyDescent="0.25">
      <c r="C111" s="5"/>
      <c r="D111" s="9"/>
    </row>
    <row r="112" spans="3:4" x14ac:dyDescent="0.25">
      <c r="C112" s="5"/>
      <c r="D112" s="9"/>
    </row>
    <row r="113" spans="3:4" x14ac:dyDescent="0.25">
      <c r="C113" s="5"/>
      <c r="D113" s="9"/>
    </row>
    <row r="114" spans="3:4" x14ac:dyDescent="0.25">
      <c r="C114" s="5"/>
      <c r="D114" s="9"/>
    </row>
    <row r="115" spans="3:4" x14ac:dyDescent="0.25">
      <c r="C115" s="5"/>
      <c r="D115" s="9"/>
    </row>
    <row r="116" spans="3:4" x14ac:dyDescent="0.25">
      <c r="C116" s="5"/>
      <c r="D116" s="9"/>
    </row>
    <row r="117" spans="3:4" x14ac:dyDescent="0.25">
      <c r="C117" s="5"/>
      <c r="D117" s="9"/>
    </row>
    <row r="118" spans="3:4" x14ac:dyDescent="0.25">
      <c r="C118" s="5"/>
      <c r="D118" s="9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38"/>
  <sheetViews>
    <sheetView zoomScale="130" zoomScaleNormal="130" workbookViewId="0">
      <selection activeCell="D2" sqref="D2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1" spans="1:22" x14ac:dyDescent="0.25">
      <c r="A1" s="1"/>
      <c r="B1" s="1"/>
    </row>
    <row r="2" spans="1:22" x14ac:dyDescent="0.25">
      <c r="A2" s="1" t="s">
        <v>119</v>
      </c>
      <c r="B2" s="1" t="s">
        <v>120</v>
      </c>
      <c r="D2" s="1" t="s">
        <v>95</v>
      </c>
      <c r="H2" s="8" t="s">
        <v>24</v>
      </c>
      <c r="I2" s="4">
        <v>20</v>
      </c>
      <c r="J2" s="1" t="s">
        <v>23</v>
      </c>
      <c r="M2" s="4">
        <v>30</v>
      </c>
      <c r="N2" s="1"/>
      <c r="R2" s="1"/>
      <c r="U2" s="1"/>
      <c r="V2" s="1"/>
    </row>
    <row r="3" spans="1:22" x14ac:dyDescent="0.25">
      <c r="A3" s="1"/>
      <c r="B3" s="1"/>
    </row>
    <row r="4" spans="1:22" x14ac:dyDescent="0.25">
      <c r="F4" t="s">
        <v>73</v>
      </c>
      <c r="G4" s="11" t="s">
        <v>121</v>
      </c>
    </row>
    <row r="5" spans="1:22" ht="45" x14ac:dyDescent="0.25">
      <c r="B5" s="10" t="s">
        <v>30</v>
      </c>
      <c r="C5" t="s">
        <v>25</v>
      </c>
      <c r="D5" t="s">
        <v>132</v>
      </c>
    </row>
    <row r="6" spans="1:22" x14ac:dyDescent="0.25">
      <c r="G6" s="7" t="s">
        <v>122</v>
      </c>
      <c r="I6" s="7"/>
      <c r="J6" s="7" t="s">
        <v>133</v>
      </c>
    </row>
    <row r="7" spans="1:22" x14ac:dyDescent="0.25">
      <c r="B7">
        <v>0.5</v>
      </c>
      <c r="C7" s="5">
        <f>$G$8*B7^$G$9</f>
        <v>2.4513485485556607E-2</v>
      </c>
      <c r="G7" s="7"/>
    </row>
    <row r="8" spans="1:22" x14ac:dyDescent="0.25">
      <c r="B8">
        <v>1.5</v>
      </c>
      <c r="C8" s="5">
        <f t="shared" ref="C8:C17" si="0">$G$8*B8^$G$9</f>
        <v>4.7681476832818002E-2</v>
      </c>
      <c r="G8" s="7">
        <v>3.73E-2</v>
      </c>
      <c r="J8">
        <v>4.6800000000000001E-2</v>
      </c>
    </row>
    <row r="9" spans="1:22" x14ac:dyDescent="0.25">
      <c r="B9">
        <v>2.5</v>
      </c>
      <c r="C9" s="5">
        <f t="shared" si="0"/>
        <v>6.4968269805689829E-2</v>
      </c>
      <c r="G9" s="7">
        <v>0.60560000000000003</v>
      </c>
      <c r="J9">
        <v>-0.72640000000000005</v>
      </c>
    </row>
    <row r="10" spans="1:22" x14ac:dyDescent="0.25">
      <c r="B10">
        <v>3.5</v>
      </c>
      <c r="C10" s="5">
        <f t="shared" si="0"/>
        <v>7.9651954954746626E-2</v>
      </c>
    </row>
    <row r="11" spans="1:22" x14ac:dyDescent="0.25">
      <c r="B11">
        <v>4.5</v>
      </c>
      <c r="C11" s="5">
        <f t="shared" si="0"/>
        <v>9.2745816758621466E-2</v>
      </c>
    </row>
    <row r="12" spans="1:22" x14ac:dyDescent="0.25">
      <c r="B12">
        <v>5.5</v>
      </c>
      <c r="C12" s="5">
        <f t="shared" si="0"/>
        <v>0.10473033110696396</v>
      </c>
    </row>
    <row r="13" spans="1:22" x14ac:dyDescent="0.25">
      <c r="B13">
        <v>6.5</v>
      </c>
      <c r="C13" s="5">
        <f t="shared" si="0"/>
        <v>0.11588017985519594</v>
      </c>
    </row>
    <row r="14" spans="1:22" x14ac:dyDescent="0.25">
      <c r="B14">
        <v>7.5</v>
      </c>
      <c r="C14" s="5">
        <f t="shared" si="0"/>
        <v>0.12637056665946128</v>
      </c>
    </row>
    <row r="15" spans="1:22" x14ac:dyDescent="0.25">
      <c r="B15">
        <v>8.5</v>
      </c>
      <c r="C15" s="5">
        <f t="shared" si="0"/>
        <v>0.13632168113343068</v>
      </c>
    </row>
    <row r="16" spans="1:22" x14ac:dyDescent="0.25">
      <c r="B16">
        <v>9.5</v>
      </c>
      <c r="C16" s="5">
        <f t="shared" si="0"/>
        <v>0.14582038722662935</v>
      </c>
    </row>
    <row r="17" spans="2:17" x14ac:dyDescent="0.25">
      <c r="B17">
        <v>10.5</v>
      </c>
      <c r="C17" s="5">
        <f t="shared" si="0"/>
        <v>0.15493198007689102</v>
      </c>
    </row>
    <row r="18" spans="2:17" x14ac:dyDescent="0.25">
      <c r="B18">
        <v>11.5</v>
      </c>
      <c r="C18" s="5">
        <f t="shared" ref="C18:C27" si="1">$G$8*B18^$G$9</f>
        <v>0.16370707312106744</v>
      </c>
      <c r="Q18" s="11"/>
    </row>
    <row r="19" spans="2:17" x14ac:dyDescent="0.25">
      <c r="B19">
        <v>12.5</v>
      </c>
      <c r="C19" s="5">
        <f t="shared" si="1"/>
        <v>0.17218588046289285</v>
      </c>
    </row>
    <row r="20" spans="2:17" x14ac:dyDescent="0.25">
      <c r="B20">
        <v>13.5</v>
      </c>
      <c r="C20" s="5">
        <f t="shared" si="1"/>
        <v>0.18040100889457744</v>
      </c>
    </row>
    <row r="21" spans="2:17" x14ac:dyDescent="0.25">
      <c r="B21">
        <v>14.5</v>
      </c>
      <c r="C21" s="5">
        <f t="shared" si="1"/>
        <v>0.18837934996726094</v>
      </c>
    </row>
    <row r="22" spans="2:17" x14ac:dyDescent="0.25">
      <c r="B22">
        <v>15.5</v>
      </c>
      <c r="C22" s="5">
        <f t="shared" si="1"/>
        <v>0.19614340407350417</v>
      </c>
    </row>
    <row r="23" spans="2:17" x14ac:dyDescent="0.25">
      <c r="B23">
        <v>16.5</v>
      </c>
      <c r="C23" s="5">
        <f t="shared" si="1"/>
        <v>0.20371223257142912</v>
      </c>
    </row>
    <row r="24" spans="2:17" x14ac:dyDescent="0.25">
      <c r="B24">
        <v>17.5</v>
      </c>
      <c r="C24" s="5">
        <f t="shared" si="1"/>
        <v>0.21110215856899106</v>
      </c>
    </row>
    <row r="25" spans="2:17" x14ac:dyDescent="0.25">
      <c r="B25">
        <v>18.5</v>
      </c>
      <c r="C25" s="5">
        <f t="shared" si="1"/>
        <v>0.21832729323239264</v>
      </c>
    </row>
    <row r="26" spans="2:17" x14ac:dyDescent="0.25">
      <c r="B26">
        <v>19.5</v>
      </c>
      <c r="C26" s="5">
        <f t="shared" si="1"/>
        <v>0.22539993810361436</v>
      </c>
    </row>
    <row r="27" spans="2:17" x14ac:dyDescent="0.25">
      <c r="B27">
        <v>20.5</v>
      </c>
      <c r="C27" s="5">
        <f t="shared" si="1"/>
        <v>0.23233089747198532</v>
      </c>
      <c r="D27" s="5"/>
    </row>
    <row r="28" spans="2:17" x14ac:dyDescent="0.25">
      <c r="B28">
        <v>21.5</v>
      </c>
      <c r="C28" s="5"/>
      <c r="D28" s="5">
        <f>J$8*B28+$J$9</f>
        <v>0.27979999999999994</v>
      </c>
    </row>
    <row r="29" spans="2:17" x14ac:dyDescent="0.25">
      <c r="B29">
        <v>22.5</v>
      </c>
      <c r="C29" s="5"/>
      <c r="D29" s="5">
        <f t="shared" ref="D29:D36" si="2">J$8*B29+$J$9</f>
        <v>0.32659999999999989</v>
      </c>
    </row>
    <row r="30" spans="2:17" x14ac:dyDescent="0.25">
      <c r="B30">
        <v>23.5</v>
      </c>
      <c r="C30" s="5"/>
      <c r="D30" s="5">
        <f t="shared" si="2"/>
        <v>0.37340000000000007</v>
      </c>
    </row>
    <row r="31" spans="2:17" x14ac:dyDescent="0.25">
      <c r="B31">
        <v>24.5</v>
      </c>
      <c r="C31" s="5"/>
      <c r="D31" s="5">
        <f t="shared" si="2"/>
        <v>0.42020000000000002</v>
      </c>
    </row>
    <row r="32" spans="2:17" x14ac:dyDescent="0.25">
      <c r="B32">
        <v>25.5</v>
      </c>
      <c r="C32" s="5"/>
      <c r="D32" s="5">
        <f t="shared" si="2"/>
        <v>0.46699999999999997</v>
      </c>
    </row>
    <row r="33" spans="2:4" x14ac:dyDescent="0.25">
      <c r="B33">
        <v>26.5</v>
      </c>
      <c r="C33" s="5"/>
      <c r="D33" s="5">
        <f t="shared" si="2"/>
        <v>0.51379999999999992</v>
      </c>
    </row>
    <row r="34" spans="2:4" x14ac:dyDescent="0.25">
      <c r="B34">
        <v>27.5</v>
      </c>
      <c r="C34" s="5"/>
      <c r="D34" s="5">
        <f t="shared" si="2"/>
        <v>0.5606000000000001</v>
      </c>
    </row>
    <row r="35" spans="2:4" x14ac:dyDescent="0.25">
      <c r="B35">
        <v>28.5</v>
      </c>
      <c r="C35" s="5"/>
      <c r="D35" s="5">
        <f t="shared" si="2"/>
        <v>0.60740000000000005</v>
      </c>
    </row>
    <row r="36" spans="2:4" x14ac:dyDescent="0.25">
      <c r="B36">
        <v>29.5</v>
      </c>
      <c r="C36" s="5"/>
      <c r="D36" s="5">
        <f t="shared" si="2"/>
        <v>0.6542</v>
      </c>
    </row>
    <row r="37" spans="2:4" x14ac:dyDescent="0.25">
      <c r="B37">
        <v>30.5</v>
      </c>
      <c r="C37" s="5"/>
      <c r="D37" s="5">
        <v>0.7</v>
      </c>
    </row>
    <row r="38" spans="2:4" x14ac:dyDescent="0.25">
      <c r="B38">
        <v>31.5</v>
      </c>
      <c r="C38" s="5"/>
      <c r="D38" s="5">
        <v>0.7</v>
      </c>
    </row>
    <row r="39" spans="2:4" x14ac:dyDescent="0.25">
      <c r="B39">
        <v>32.5</v>
      </c>
      <c r="C39" s="5"/>
      <c r="D39" s="5">
        <v>0.7</v>
      </c>
    </row>
    <row r="40" spans="2:4" x14ac:dyDescent="0.25">
      <c r="B40">
        <v>33.5</v>
      </c>
      <c r="C40" s="5"/>
      <c r="D40" s="5">
        <v>0.7</v>
      </c>
    </row>
    <row r="41" spans="2:4" x14ac:dyDescent="0.25">
      <c r="B41">
        <v>34.5</v>
      </c>
      <c r="C41" s="5"/>
      <c r="D41" s="5">
        <v>0.7</v>
      </c>
    </row>
    <row r="42" spans="2:4" x14ac:dyDescent="0.25">
      <c r="B42">
        <v>35.5</v>
      </c>
      <c r="C42" s="5"/>
      <c r="D42" s="5">
        <v>0.7</v>
      </c>
    </row>
    <row r="43" spans="2:4" x14ac:dyDescent="0.25">
      <c r="B43">
        <v>36.5</v>
      </c>
      <c r="C43" s="5"/>
      <c r="D43" s="5">
        <v>0.7</v>
      </c>
    </row>
    <row r="44" spans="2:4" x14ac:dyDescent="0.25">
      <c r="B44">
        <v>37.5</v>
      </c>
      <c r="C44" s="5"/>
      <c r="D44" s="5">
        <v>0.7</v>
      </c>
    </row>
    <row r="45" spans="2:4" x14ac:dyDescent="0.25">
      <c r="B45">
        <v>38.5</v>
      </c>
      <c r="C45" s="5"/>
      <c r="D45" s="5">
        <v>0.7</v>
      </c>
    </row>
    <row r="46" spans="2:4" x14ac:dyDescent="0.25">
      <c r="B46">
        <v>39.5</v>
      </c>
      <c r="C46" s="5"/>
      <c r="D46" s="5">
        <v>0.7</v>
      </c>
    </row>
    <row r="47" spans="2:4" x14ac:dyDescent="0.25">
      <c r="B47">
        <v>40.5</v>
      </c>
      <c r="C47" s="5"/>
      <c r="D47" s="5">
        <v>0.7</v>
      </c>
    </row>
    <row r="48" spans="2:4" x14ac:dyDescent="0.25">
      <c r="B48">
        <v>41.5</v>
      </c>
      <c r="C48" s="5"/>
      <c r="D48" s="5">
        <v>0.7</v>
      </c>
    </row>
    <row r="49" spans="2:5" x14ac:dyDescent="0.25">
      <c r="B49">
        <v>42.5</v>
      </c>
      <c r="C49" s="5"/>
      <c r="D49" s="5">
        <v>0.7</v>
      </c>
    </row>
    <row r="50" spans="2:5" x14ac:dyDescent="0.25">
      <c r="B50">
        <v>43.5</v>
      </c>
      <c r="C50" s="5"/>
      <c r="D50" s="5">
        <v>0.7</v>
      </c>
    </row>
    <row r="51" spans="2:5" x14ac:dyDescent="0.25">
      <c r="B51">
        <v>44.5</v>
      </c>
      <c r="C51" s="5"/>
      <c r="D51" s="5">
        <v>0.7</v>
      </c>
    </row>
    <row r="52" spans="2:5" x14ac:dyDescent="0.25">
      <c r="B52">
        <v>45.5</v>
      </c>
      <c r="C52" s="5"/>
      <c r="D52" s="5">
        <v>0.7</v>
      </c>
    </row>
    <row r="53" spans="2:5" x14ac:dyDescent="0.25">
      <c r="B53">
        <v>46.5</v>
      </c>
      <c r="C53" s="5"/>
      <c r="D53" s="5">
        <v>0.7</v>
      </c>
    </row>
    <row r="54" spans="2:5" x14ac:dyDescent="0.25">
      <c r="B54">
        <v>47.5</v>
      </c>
      <c r="C54" s="5"/>
      <c r="D54" s="5">
        <v>0.7</v>
      </c>
    </row>
    <row r="55" spans="2:5" x14ac:dyDescent="0.25">
      <c r="B55">
        <v>48.5</v>
      </c>
      <c r="C55" s="5"/>
      <c r="D55" s="5">
        <v>0.7</v>
      </c>
    </row>
    <row r="56" spans="2:5" x14ac:dyDescent="0.25">
      <c r="B56">
        <v>49.5</v>
      </c>
      <c r="C56" s="5"/>
      <c r="D56" s="5">
        <v>0.7</v>
      </c>
    </row>
    <row r="57" spans="2:5" x14ac:dyDescent="0.25">
      <c r="B57">
        <v>50.5</v>
      </c>
      <c r="C57" s="5"/>
      <c r="D57" s="5">
        <v>0.7</v>
      </c>
    </row>
    <row r="58" spans="2:5" x14ac:dyDescent="0.25">
      <c r="C58" s="5"/>
      <c r="D58" s="5"/>
      <c r="E58" s="5"/>
    </row>
    <row r="59" spans="2:5" x14ac:dyDescent="0.25">
      <c r="C59" s="5"/>
      <c r="D59" s="5"/>
      <c r="E59" s="5"/>
    </row>
    <row r="60" spans="2:5" x14ac:dyDescent="0.25">
      <c r="C60" s="5"/>
      <c r="D60" s="5"/>
      <c r="E60" s="5"/>
    </row>
    <row r="61" spans="2:5" x14ac:dyDescent="0.25">
      <c r="C61" s="5"/>
      <c r="D61" s="5"/>
      <c r="E61" s="5"/>
    </row>
    <row r="62" spans="2:5" x14ac:dyDescent="0.25">
      <c r="C62" s="5"/>
      <c r="D62" s="5"/>
      <c r="E62" s="5"/>
    </row>
    <row r="63" spans="2:5" x14ac:dyDescent="0.25">
      <c r="C63" s="5"/>
      <c r="D63" s="5"/>
      <c r="E63" s="5"/>
    </row>
    <row r="64" spans="2:5" x14ac:dyDescent="0.25">
      <c r="C64" s="5"/>
      <c r="D64" s="5"/>
      <c r="E64" s="5"/>
    </row>
    <row r="65" spans="3:5" x14ac:dyDescent="0.25">
      <c r="C65" s="5"/>
      <c r="D65" s="5"/>
      <c r="E65" s="5"/>
    </row>
    <row r="66" spans="3:5" x14ac:dyDescent="0.25">
      <c r="C66" s="5"/>
      <c r="D66" s="5"/>
      <c r="E66" s="5"/>
    </row>
    <row r="67" spans="3:5" x14ac:dyDescent="0.25">
      <c r="C67" s="5"/>
      <c r="D67" s="5"/>
      <c r="E67" s="5"/>
    </row>
    <row r="68" spans="3:5" x14ac:dyDescent="0.25">
      <c r="C68" s="5"/>
      <c r="D68" s="5"/>
      <c r="E68" s="5"/>
    </row>
    <row r="69" spans="3:5" x14ac:dyDescent="0.25">
      <c r="C69" s="5"/>
      <c r="D69" s="5"/>
      <c r="E69" s="5"/>
    </row>
    <row r="70" spans="3:5" x14ac:dyDescent="0.25">
      <c r="C70" s="5"/>
      <c r="D70" s="5"/>
      <c r="E70" s="5"/>
    </row>
    <row r="71" spans="3:5" x14ac:dyDescent="0.25">
      <c r="C71" s="5"/>
      <c r="D71" s="5"/>
      <c r="E71" s="5"/>
    </row>
    <row r="72" spans="3:5" x14ac:dyDescent="0.25">
      <c r="C72" s="5"/>
      <c r="D72" s="5"/>
      <c r="E72" s="5"/>
    </row>
    <row r="73" spans="3:5" x14ac:dyDescent="0.25">
      <c r="C73" s="5"/>
      <c r="D73" s="5"/>
      <c r="E73" s="5"/>
    </row>
    <row r="74" spans="3:5" x14ac:dyDescent="0.25">
      <c r="C74" s="5"/>
      <c r="D74" s="5"/>
      <c r="E74" s="5"/>
    </row>
    <row r="75" spans="3:5" x14ac:dyDescent="0.25">
      <c r="C75" s="5"/>
      <c r="D75" s="5"/>
      <c r="E75" s="5"/>
    </row>
    <row r="76" spans="3:5" x14ac:dyDescent="0.25">
      <c r="C76" s="5"/>
      <c r="D76" s="5"/>
      <c r="E76" s="5"/>
    </row>
    <row r="77" spans="3:5" x14ac:dyDescent="0.25">
      <c r="C77" s="5"/>
      <c r="D77" s="5"/>
      <c r="E77" s="5"/>
    </row>
    <row r="78" spans="3:5" x14ac:dyDescent="0.25">
      <c r="C78" s="5"/>
      <c r="D78" s="5"/>
      <c r="E78" s="5"/>
    </row>
    <row r="79" spans="3:5" x14ac:dyDescent="0.25">
      <c r="C79" s="5"/>
      <c r="D79" s="5"/>
      <c r="E79" s="5"/>
    </row>
    <row r="80" spans="3:5" x14ac:dyDescent="0.25">
      <c r="C80" s="5"/>
      <c r="D80" s="5"/>
      <c r="E80" s="5"/>
    </row>
    <row r="81" spans="3:5" x14ac:dyDescent="0.25">
      <c r="C81" s="5"/>
      <c r="D81" s="5"/>
      <c r="E81" s="5"/>
    </row>
    <row r="82" spans="3:5" x14ac:dyDescent="0.25">
      <c r="C82" s="5"/>
      <c r="D82" s="5"/>
      <c r="E82" s="5"/>
    </row>
    <row r="83" spans="3:5" x14ac:dyDescent="0.25">
      <c r="C83" s="5"/>
      <c r="D83" s="5"/>
      <c r="E83" s="5"/>
    </row>
    <row r="84" spans="3:5" x14ac:dyDescent="0.25">
      <c r="C84" s="5"/>
      <c r="D84" s="5"/>
      <c r="E84" s="5"/>
    </row>
    <row r="85" spans="3:5" x14ac:dyDescent="0.25">
      <c r="C85" s="5"/>
      <c r="D85" s="5"/>
      <c r="E85" s="5"/>
    </row>
    <row r="86" spans="3:5" x14ac:dyDescent="0.25">
      <c r="C86" s="5"/>
      <c r="D86" s="5"/>
      <c r="E86" s="5"/>
    </row>
    <row r="87" spans="3:5" x14ac:dyDescent="0.25">
      <c r="C87" s="5"/>
      <c r="D87" s="5"/>
      <c r="E87" s="5"/>
    </row>
    <row r="88" spans="3:5" x14ac:dyDescent="0.25">
      <c r="C88" s="5"/>
      <c r="D88" s="5"/>
      <c r="E88" s="5"/>
    </row>
    <row r="89" spans="3:5" x14ac:dyDescent="0.25">
      <c r="C89" s="5"/>
      <c r="D89" s="5"/>
      <c r="E89" s="5"/>
    </row>
    <row r="90" spans="3:5" x14ac:dyDescent="0.25">
      <c r="C90" s="5"/>
      <c r="D90" s="5"/>
      <c r="E90" s="5"/>
    </row>
    <row r="91" spans="3:5" x14ac:dyDescent="0.25">
      <c r="C91" s="5"/>
      <c r="D91" s="5"/>
      <c r="E91" s="5"/>
    </row>
    <row r="92" spans="3:5" x14ac:dyDescent="0.25">
      <c r="C92" s="5"/>
      <c r="D92" s="5"/>
      <c r="E92" s="5"/>
    </row>
    <row r="93" spans="3:5" x14ac:dyDescent="0.25">
      <c r="C93" s="5"/>
      <c r="D93" s="5"/>
      <c r="E93" s="5"/>
    </row>
    <row r="94" spans="3:5" x14ac:dyDescent="0.25">
      <c r="C94" s="5"/>
      <c r="D94" s="5"/>
      <c r="E94" s="5"/>
    </row>
    <row r="95" spans="3:5" x14ac:dyDescent="0.25">
      <c r="C95" s="5"/>
      <c r="D95" s="5"/>
      <c r="E95" s="9"/>
    </row>
    <row r="96" spans="3:5" x14ac:dyDescent="0.25">
      <c r="C96" s="5"/>
      <c r="D96" s="5"/>
    </row>
    <row r="97" spans="3:4" x14ac:dyDescent="0.25">
      <c r="C97" s="5"/>
      <c r="D97" s="5"/>
    </row>
    <row r="98" spans="3:4" x14ac:dyDescent="0.25">
      <c r="C98" s="5"/>
      <c r="D98" s="5"/>
    </row>
    <row r="99" spans="3:4" x14ac:dyDescent="0.25">
      <c r="C99" s="5"/>
      <c r="D99" s="5"/>
    </row>
    <row r="100" spans="3:4" x14ac:dyDescent="0.25">
      <c r="C100" s="5"/>
      <c r="D100" s="5"/>
    </row>
    <row r="101" spans="3:4" x14ac:dyDescent="0.25">
      <c r="C101" s="5"/>
      <c r="D101" s="5"/>
    </row>
    <row r="102" spans="3:4" x14ac:dyDescent="0.25">
      <c r="C102" s="5"/>
      <c r="D102" s="5"/>
    </row>
    <row r="103" spans="3:4" x14ac:dyDescent="0.25">
      <c r="C103" s="5"/>
      <c r="D103" s="5"/>
    </row>
    <row r="104" spans="3:4" x14ac:dyDescent="0.25">
      <c r="C104" s="5"/>
      <c r="D104" s="5"/>
    </row>
    <row r="105" spans="3:4" x14ac:dyDescent="0.25">
      <c r="C105" s="5"/>
      <c r="D105" s="5"/>
    </row>
    <row r="106" spans="3:4" x14ac:dyDescent="0.25">
      <c r="C106" s="5"/>
      <c r="D106" s="5"/>
    </row>
    <row r="107" spans="3:4" x14ac:dyDescent="0.25">
      <c r="C107" s="5"/>
      <c r="D107" s="5"/>
    </row>
    <row r="108" spans="3:4" x14ac:dyDescent="0.25">
      <c r="C108" s="5"/>
      <c r="D108" s="5"/>
    </row>
    <row r="109" spans="3:4" x14ac:dyDescent="0.25">
      <c r="C109" s="5"/>
      <c r="D109" s="5"/>
    </row>
    <row r="110" spans="3:4" x14ac:dyDescent="0.25">
      <c r="C110" s="5"/>
      <c r="D110" s="5"/>
    </row>
    <row r="111" spans="3:4" x14ac:dyDescent="0.25">
      <c r="C111" s="5"/>
      <c r="D111" s="5"/>
    </row>
    <row r="112" spans="3:4" x14ac:dyDescent="0.25">
      <c r="C112" s="5"/>
      <c r="D112" s="5"/>
    </row>
    <row r="113" spans="3:4" x14ac:dyDescent="0.25">
      <c r="C113" s="5"/>
      <c r="D113" s="5"/>
    </row>
    <row r="114" spans="3:4" x14ac:dyDescent="0.25">
      <c r="C114" s="5"/>
      <c r="D114" s="5"/>
    </row>
    <row r="115" spans="3:4" x14ac:dyDescent="0.25">
      <c r="C115" s="5"/>
      <c r="D115" s="5"/>
    </row>
    <row r="116" spans="3:4" x14ac:dyDescent="0.25">
      <c r="C116" s="5"/>
      <c r="D116" s="5"/>
    </row>
    <row r="117" spans="3:4" x14ac:dyDescent="0.25">
      <c r="C117" s="5"/>
      <c r="D117" s="5"/>
    </row>
    <row r="118" spans="3:4" x14ac:dyDescent="0.25">
      <c r="C118" s="5"/>
      <c r="D118" s="5"/>
    </row>
    <row r="119" spans="3:4" x14ac:dyDescent="0.25">
      <c r="C119" s="5"/>
      <c r="D119" s="5"/>
    </row>
    <row r="120" spans="3:4" x14ac:dyDescent="0.25">
      <c r="C120" s="5"/>
      <c r="D120" s="5"/>
    </row>
    <row r="121" spans="3:4" x14ac:dyDescent="0.25">
      <c r="C121" s="5"/>
      <c r="D121" s="5"/>
    </row>
    <row r="122" spans="3:4" x14ac:dyDescent="0.25">
      <c r="C122" s="5"/>
      <c r="D122" s="5"/>
    </row>
    <row r="123" spans="3:4" x14ac:dyDescent="0.25">
      <c r="C123" s="5"/>
      <c r="D123" s="5"/>
    </row>
    <row r="124" spans="3:4" x14ac:dyDescent="0.25">
      <c r="C124" s="5"/>
      <c r="D124" s="5"/>
    </row>
    <row r="125" spans="3:4" x14ac:dyDescent="0.25">
      <c r="C125" s="5"/>
      <c r="D125" s="5"/>
    </row>
    <row r="126" spans="3:4" x14ac:dyDescent="0.25">
      <c r="C126" s="5"/>
      <c r="D126" s="5"/>
    </row>
    <row r="127" spans="3:4" x14ac:dyDescent="0.25">
      <c r="C127" s="5"/>
      <c r="D127" s="5"/>
    </row>
    <row r="128" spans="3:4" x14ac:dyDescent="0.25">
      <c r="C128" s="5"/>
      <c r="D128" s="9"/>
    </row>
    <row r="129" spans="3:4" x14ac:dyDescent="0.25">
      <c r="C129" s="5"/>
      <c r="D129" s="9"/>
    </row>
    <row r="130" spans="3:4" x14ac:dyDescent="0.25">
      <c r="C130" s="5"/>
      <c r="D130" s="9"/>
    </row>
    <row r="131" spans="3:4" x14ac:dyDescent="0.25">
      <c r="C131" s="5"/>
      <c r="D131" s="9"/>
    </row>
    <row r="132" spans="3:4" x14ac:dyDescent="0.25">
      <c r="C132" s="5"/>
      <c r="D132" s="9"/>
    </row>
    <row r="133" spans="3:4" x14ac:dyDescent="0.25">
      <c r="C133" s="5"/>
      <c r="D133" s="9"/>
    </row>
    <row r="134" spans="3:4" x14ac:dyDescent="0.25">
      <c r="C134" s="5"/>
      <c r="D134" s="9"/>
    </row>
    <row r="135" spans="3:4" x14ac:dyDescent="0.25">
      <c r="C135" s="5"/>
      <c r="D135" s="9"/>
    </row>
    <row r="136" spans="3:4" x14ac:dyDescent="0.25">
      <c r="C136" s="5"/>
      <c r="D136" s="9"/>
    </row>
    <row r="137" spans="3:4" x14ac:dyDescent="0.25">
      <c r="C137" s="5"/>
      <c r="D137" s="9"/>
    </row>
    <row r="138" spans="3:4" x14ac:dyDescent="0.25">
      <c r="C138" s="5"/>
      <c r="D138" s="9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4"/>
  <sheetViews>
    <sheetView topLeftCell="E31" zoomScale="85" zoomScaleNormal="85" workbookViewId="0">
      <selection activeCell="W47" sqref="W47"/>
    </sheetView>
  </sheetViews>
  <sheetFormatPr defaultRowHeight="15" x14ac:dyDescent="0.25"/>
  <cols>
    <col min="2" max="2" width="12.28515625" customWidth="1"/>
    <col min="17" max="17" width="13.140625" customWidth="1"/>
    <col min="28" max="29" width="9.140625" style="2"/>
    <col min="30" max="30" width="12" style="2" bestFit="1" customWidth="1"/>
  </cols>
  <sheetData>
    <row r="1" spans="2:32" x14ac:dyDescent="0.25">
      <c r="Z1">
        <v>2</v>
      </c>
      <c r="AB1" s="2" t="s">
        <v>19</v>
      </c>
      <c r="AC1" s="2" t="s">
        <v>18</v>
      </c>
      <c r="AD1" s="2" t="s">
        <v>20</v>
      </c>
      <c r="AE1">
        <v>0.65</v>
      </c>
      <c r="AF1" s="2" t="s">
        <v>21</v>
      </c>
    </row>
    <row r="2" spans="2:32" ht="15.75" thickBot="1" x14ac:dyDescent="0.3">
      <c r="B2" s="1" t="s">
        <v>7</v>
      </c>
      <c r="C2" s="1" t="s">
        <v>8</v>
      </c>
      <c r="D2" s="1" t="s">
        <v>10</v>
      </c>
      <c r="M2">
        <v>1</v>
      </c>
      <c r="N2" s="1" t="s">
        <v>2</v>
      </c>
      <c r="Q2" s="1" t="s">
        <v>9</v>
      </c>
      <c r="R2" s="1" t="s">
        <v>11</v>
      </c>
      <c r="Z2" s="3">
        <v>1</v>
      </c>
      <c r="AA2">
        <v>0</v>
      </c>
      <c r="AB2" s="2">
        <f>AA2/100*$AE$2</f>
        <v>0</v>
      </c>
      <c r="AC2" s="2">
        <f>((0.685*ATAN(0.0124*Z2))/EXP(0.0063*Z2))+0.036</f>
        <v>4.4440223438154236E-2</v>
      </c>
      <c r="AD2" s="2">
        <f>Z2^$Z$1/90^$Z$1*$AE$1</f>
        <v>8.0246913580246925E-5</v>
      </c>
      <c r="AE2">
        <v>1</v>
      </c>
      <c r="AF2">
        <f>Z2/150*0.7</f>
        <v>4.6666666666666671E-3</v>
      </c>
    </row>
    <row r="3" spans="2:32" ht="15.75" thickBot="1" x14ac:dyDescent="0.3">
      <c r="B3" t="s">
        <v>0</v>
      </c>
      <c r="C3" t="s">
        <v>1</v>
      </c>
      <c r="M3">
        <v>2</v>
      </c>
      <c r="N3" t="s">
        <v>3</v>
      </c>
      <c r="O3" t="s">
        <v>4</v>
      </c>
      <c r="Z3" s="3">
        <v>2</v>
      </c>
      <c r="AA3">
        <v>0</v>
      </c>
      <c r="AB3" s="2">
        <f t="shared" ref="AB3:AB46" si="0">AA3/100*$AE$2</f>
        <v>0</v>
      </c>
      <c r="AC3" s="2">
        <f t="shared" ref="AC3:AC48" si="1">((0.685*ATAN(0.0124*Z3))/EXP(0.0063*Z3))+0.036</f>
        <v>5.2771856171126355E-2</v>
      </c>
      <c r="AD3" s="2">
        <f t="shared" ref="AD3:AD48" si="2">Z3^$Z$1/90^$Z$1*$AE$1</f>
        <v>3.209876543209877E-4</v>
      </c>
      <c r="AF3">
        <f t="shared" ref="AF3:AF48" si="3">Z3/150*0.7</f>
        <v>9.3333333333333341E-3</v>
      </c>
    </row>
    <row r="4" spans="2:32" ht="15.75" thickBot="1" x14ac:dyDescent="0.3">
      <c r="B4">
        <v>0</v>
      </c>
      <c r="C4" t="b">
        <f>AC2=((0.685*ATAN(0.0124*B4))/EXP(0.0063*B4))+0.036</f>
        <v>0</v>
      </c>
      <c r="N4">
        <v>0</v>
      </c>
      <c r="O4">
        <f>0.0245*N4^0.5549</f>
        <v>0</v>
      </c>
      <c r="Z4" s="3">
        <v>3</v>
      </c>
      <c r="AA4">
        <v>0</v>
      </c>
      <c r="AB4" s="2">
        <f t="shared" si="0"/>
        <v>0</v>
      </c>
      <c r="AC4" s="2">
        <f t="shared" si="1"/>
        <v>6.099338817621848E-2</v>
      </c>
      <c r="AD4" s="2">
        <f t="shared" si="2"/>
        <v>7.222222222222223E-4</v>
      </c>
      <c r="AF4">
        <f t="shared" si="3"/>
        <v>1.3999999999999999E-2</v>
      </c>
    </row>
    <row r="5" spans="2:32" ht="15.75" thickBot="1" x14ac:dyDescent="0.3">
      <c r="B5">
        <v>4.5</v>
      </c>
      <c r="C5">
        <f t="shared" ref="C5:C24" si="4">((0.685*ATAN(0.0124*B5))/EXP(0.0063*B5))+0.036</f>
        <v>7.3116104031212825E-2</v>
      </c>
      <c r="N5">
        <v>2.75</v>
      </c>
      <c r="O5">
        <f t="shared" ref="O5:O24" si="5">0.0245*N5^0.5549</f>
        <v>4.2948875369438373E-2</v>
      </c>
      <c r="Z5" s="3">
        <v>4</v>
      </c>
      <c r="AA5">
        <v>0</v>
      </c>
      <c r="AB5" s="2">
        <f t="shared" si="0"/>
        <v>0</v>
      </c>
      <c r="AC5" s="2">
        <f t="shared" si="1"/>
        <v>6.9103374061984635E-2</v>
      </c>
      <c r="AD5" s="2">
        <f t="shared" si="2"/>
        <v>1.2839506172839508E-3</v>
      </c>
      <c r="AF5">
        <f t="shared" si="3"/>
        <v>1.8666666666666668E-2</v>
      </c>
    </row>
    <row r="6" spans="2:32" ht="15.75" thickBot="1" x14ac:dyDescent="0.3">
      <c r="B6">
        <v>9</v>
      </c>
      <c r="C6">
        <f t="shared" si="4"/>
        <v>0.10793445270920535</v>
      </c>
      <c r="N6">
        <v>5.5</v>
      </c>
      <c r="O6">
        <f t="shared" si="5"/>
        <v>6.3094766979800335E-2</v>
      </c>
      <c r="Z6" s="3">
        <v>5</v>
      </c>
      <c r="AA6">
        <v>0</v>
      </c>
      <c r="AB6" s="2">
        <f t="shared" si="0"/>
        <v>0</v>
      </c>
      <c r="AC6" s="2">
        <f t="shared" si="1"/>
        <v>7.7100436436397149E-2</v>
      </c>
      <c r="AD6" s="2">
        <f t="shared" si="2"/>
        <v>2.006172839506173E-3</v>
      </c>
      <c r="AF6">
        <f t="shared" si="3"/>
        <v>2.3333333333333331E-2</v>
      </c>
    </row>
    <row r="7" spans="2:32" ht="15.75" thickBot="1" x14ac:dyDescent="0.3">
      <c r="B7">
        <v>13.5</v>
      </c>
      <c r="C7">
        <f t="shared" si="4"/>
        <v>0.1403520538322835</v>
      </c>
      <c r="N7">
        <v>8.25</v>
      </c>
      <c r="O7">
        <f t="shared" si="5"/>
        <v>7.9014424343208364E-2</v>
      </c>
      <c r="Z7" s="3">
        <v>6</v>
      </c>
      <c r="AA7">
        <v>0</v>
      </c>
      <c r="AB7" s="2">
        <f t="shared" si="0"/>
        <v>0</v>
      </c>
      <c r="AC7" s="2">
        <f t="shared" si="1"/>
        <v>8.4983269056117389E-2</v>
      </c>
      <c r="AD7" s="2">
        <f t="shared" si="2"/>
        <v>2.8888888888888892E-3</v>
      </c>
      <c r="AF7">
        <f t="shared" si="3"/>
        <v>2.7999999999999997E-2</v>
      </c>
    </row>
    <row r="8" spans="2:32" ht="15.75" thickBot="1" x14ac:dyDescent="0.3">
      <c r="B8">
        <v>18</v>
      </c>
      <c r="C8">
        <f t="shared" si="4"/>
        <v>0.1702996671482562</v>
      </c>
      <c r="N8">
        <v>11</v>
      </c>
      <c r="O8">
        <f t="shared" si="5"/>
        <v>9.2690427537203302E-2</v>
      </c>
      <c r="Z8" s="3">
        <v>7</v>
      </c>
      <c r="AA8">
        <v>1</v>
      </c>
      <c r="AB8" s="2">
        <f t="shared" si="0"/>
        <v>0.01</v>
      </c>
      <c r="AC8" s="2">
        <f t="shared" si="1"/>
        <v>9.2750639743127472E-2</v>
      </c>
      <c r="AD8" s="2">
        <f t="shared" si="2"/>
        <v>3.932098765432099E-3</v>
      </c>
      <c r="AF8">
        <f t="shared" si="3"/>
        <v>3.2666666666666663E-2</v>
      </c>
    </row>
    <row r="9" spans="2:32" ht="15.75" thickBot="1" x14ac:dyDescent="0.3">
      <c r="B9">
        <v>22.5</v>
      </c>
      <c r="C9">
        <f t="shared" si="4"/>
        <v>0.19774386015162534</v>
      </c>
      <c r="N9">
        <v>13.75</v>
      </c>
      <c r="O9">
        <f t="shared" si="5"/>
        <v>0.10490839712459986</v>
      </c>
      <c r="Z9" s="3">
        <v>8</v>
      </c>
      <c r="AA9">
        <v>1</v>
      </c>
      <c r="AB9" s="2">
        <f t="shared" si="0"/>
        <v>0.01</v>
      </c>
      <c r="AC9" s="2">
        <f t="shared" si="1"/>
        <v>0.10040139305655679</v>
      </c>
      <c r="AD9" s="2">
        <f t="shared" si="2"/>
        <v>5.1358024691358032E-3</v>
      </c>
      <c r="AF9">
        <f t="shared" si="3"/>
        <v>3.7333333333333336E-2</v>
      </c>
    </row>
    <row r="10" spans="2:32" ht="15.75" thickBot="1" x14ac:dyDescent="0.3">
      <c r="B10">
        <v>27</v>
      </c>
      <c r="C10">
        <f t="shared" si="4"/>
        <v>0.22268682755414049</v>
      </c>
      <c r="N10">
        <v>16.5</v>
      </c>
      <c r="O10">
        <f t="shared" si="5"/>
        <v>0.11607746766578461</v>
      </c>
      <c r="Z10" s="3">
        <v>9</v>
      </c>
      <c r="AA10">
        <v>1</v>
      </c>
      <c r="AB10" s="2">
        <f t="shared" si="0"/>
        <v>0.01</v>
      </c>
      <c r="AC10" s="2">
        <f t="shared" si="1"/>
        <v>0.10793445270920535</v>
      </c>
      <c r="AD10" s="2">
        <f t="shared" si="2"/>
        <v>6.5000000000000006E-3</v>
      </c>
      <c r="AF10">
        <f t="shared" si="3"/>
        <v>4.1999999999999996E-2</v>
      </c>
    </row>
    <row r="11" spans="2:32" ht="15.75" thickBot="1" x14ac:dyDescent="0.3">
      <c r="B11">
        <v>31.5</v>
      </c>
      <c r="C11">
        <f t="shared" si="4"/>
        <v>0.2451642202897954</v>
      </c>
      <c r="N11">
        <v>19.25</v>
      </c>
      <c r="O11">
        <f t="shared" si="5"/>
        <v>0.12644355526517706</v>
      </c>
      <c r="Z11" s="3">
        <v>10</v>
      </c>
      <c r="AA11">
        <v>1</v>
      </c>
      <c r="AB11" s="2">
        <f t="shared" si="0"/>
        <v>0.01</v>
      </c>
      <c r="AC11" s="2">
        <f t="shared" si="1"/>
        <v>0.11534882372000388</v>
      </c>
      <c r="AD11" s="2">
        <f t="shared" si="2"/>
        <v>8.024691358024692E-3</v>
      </c>
      <c r="AF11">
        <f t="shared" si="3"/>
        <v>4.6666666666666662E-2</v>
      </c>
    </row>
    <row r="12" spans="2:32" ht="15.75" thickBot="1" x14ac:dyDescent="0.3">
      <c r="B12">
        <v>36</v>
      </c>
      <c r="C12">
        <f t="shared" si="4"/>
        <v>0.26524141737480317</v>
      </c>
      <c r="N12">
        <v>22</v>
      </c>
      <c r="O12">
        <f t="shared" si="5"/>
        <v>0.13616842993936548</v>
      </c>
      <c r="Z12" s="3">
        <v>11</v>
      </c>
      <c r="AA12">
        <v>1</v>
      </c>
      <c r="AB12" s="2">
        <f t="shared" si="0"/>
        <v>0.01</v>
      </c>
      <c r="AC12" s="2">
        <f t="shared" si="1"/>
        <v>0.12264359429543964</v>
      </c>
      <c r="AD12" s="2">
        <f t="shared" si="2"/>
        <v>9.7098765432098756E-3</v>
      </c>
      <c r="AF12">
        <f t="shared" si="3"/>
        <v>5.1333333333333328E-2</v>
      </c>
    </row>
    <row r="13" spans="2:32" ht="15.75" thickBot="1" x14ac:dyDescent="0.3">
      <c r="B13">
        <v>40.5</v>
      </c>
      <c r="C13">
        <f t="shared" si="4"/>
        <v>0.28300876716264839</v>
      </c>
      <c r="N13">
        <v>24.75</v>
      </c>
      <c r="O13">
        <f t="shared" si="5"/>
        <v>0.14536537221487306</v>
      </c>
      <c r="Z13" s="3">
        <v>12</v>
      </c>
      <c r="AA13">
        <v>1</v>
      </c>
      <c r="AB13" s="2">
        <f t="shared" si="0"/>
        <v>0.01</v>
      </c>
      <c r="AC13" s="2">
        <f t="shared" si="1"/>
        <v>0.12981793743479592</v>
      </c>
      <c r="AD13" s="2">
        <f t="shared" si="2"/>
        <v>1.1555555555555557E-2</v>
      </c>
      <c r="AF13">
        <f t="shared" si="3"/>
        <v>5.5999999999999994E-2</v>
      </c>
    </row>
    <row r="14" spans="2:32" ht="15.75" thickBot="1" x14ac:dyDescent="0.3">
      <c r="B14">
        <v>45</v>
      </c>
      <c r="C14">
        <f t="shared" si="4"/>
        <v>0.29857632714573079</v>
      </c>
      <c r="N14">
        <v>27.5</v>
      </c>
      <c r="O14">
        <f t="shared" si="5"/>
        <v>0.15411744344558703</v>
      </c>
      <c r="Z14" s="3">
        <v>13</v>
      </c>
      <c r="AA14">
        <v>2</v>
      </c>
      <c r="AB14" s="2">
        <f t="shared" si="0"/>
        <v>0.02</v>
      </c>
      <c r="AC14" s="2">
        <f t="shared" si="1"/>
        <v>0.13687111225588131</v>
      </c>
      <c r="AD14" s="2">
        <f t="shared" si="2"/>
        <v>1.3561728395061728E-2</v>
      </c>
      <c r="AF14">
        <f t="shared" si="3"/>
        <v>6.0666666666666667E-2</v>
      </c>
    </row>
    <row r="15" spans="2:32" ht="15.75" thickBot="1" x14ac:dyDescent="0.3">
      <c r="B15">
        <v>49.5</v>
      </c>
      <c r="C15">
        <f t="shared" si="4"/>
        <v>0.3120685650375315</v>
      </c>
      <c r="N15">
        <v>30.25</v>
      </c>
      <c r="O15">
        <f t="shared" si="5"/>
        <v>0.16248773960144094</v>
      </c>
      <c r="Z15" s="3">
        <v>14</v>
      </c>
      <c r="AA15">
        <v>2</v>
      </c>
      <c r="AB15" s="2">
        <f t="shared" si="0"/>
        <v>0.02</v>
      </c>
      <c r="AC15" s="2">
        <f t="shared" si="1"/>
        <v>0.14380246503974511</v>
      </c>
      <c r="AD15" s="2">
        <f t="shared" si="2"/>
        <v>1.5728395061728396E-2</v>
      </c>
      <c r="AF15">
        <f t="shared" si="3"/>
        <v>6.5333333333333327E-2</v>
      </c>
    </row>
    <row r="16" spans="2:32" ht="15.75" thickBot="1" x14ac:dyDescent="0.3">
      <c r="B16">
        <v>54</v>
      </c>
      <c r="C16">
        <f t="shared" si="4"/>
        <v>0.32361937761392934</v>
      </c>
      <c r="N16">
        <v>33</v>
      </c>
      <c r="O16">
        <f t="shared" si="5"/>
        <v>0.17052555418458118</v>
      </c>
      <c r="Z16" s="3">
        <v>15</v>
      </c>
      <c r="AA16">
        <v>2</v>
      </c>
      <c r="AB16" s="2">
        <f t="shared" si="0"/>
        <v>0.02</v>
      </c>
      <c r="AC16" s="2">
        <f t="shared" si="1"/>
        <v>0.15061142999466398</v>
      </c>
      <c r="AD16" s="2">
        <f t="shared" si="2"/>
        <v>1.8055555555555554E-2</v>
      </c>
      <c r="AF16">
        <f t="shared" si="3"/>
        <v>6.9999999999999993E-2</v>
      </c>
    </row>
    <row r="17" spans="2:32" ht="15.75" thickBot="1" x14ac:dyDescent="0.3">
      <c r="B17">
        <v>58.5</v>
      </c>
      <c r="C17">
        <f t="shared" si="4"/>
        <v>0.3333676653877457</v>
      </c>
      <c r="N17">
        <v>35.75</v>
      </c>
      <c r="O17">
        <f t="shared" si="5"/>
        <v>0.17827028646812371</v>
      </c>
      <c r="Z17" s="3">
        <v>16</v>
      </c>
      <c r="AA17">
        <v>2</v>
      </c>
      <c r="AB17" s="2">
        <f t="shared" si="0"/>
        <v>0.02</v>
      </c>
      <c r="AC17" s="2">
        <f t="shared" si="1"/>
        <v>0.15729752974142741</v>
      </c>
      <c r="AD17" s="2">
        <f t="shared" si="2"/>
        <v>2.0543209876543213E-2</v>
      </c>
      <c r="AF17">
        <f t="shared" si="3"/>
        <v>7.4666666666666673E-2</v>
      </c>
    </row>
    <row r="18" spans="2:32" ht="15.75" thickBot="1" x14ac:dyDescent="0.3">
      <c r="B18">
        <v>63</v>
      </c>
      <c r="C18">
        <f t="shared" si="4"/>
        <v>0.34145359130947123</v>
      </c>
      <c r="N18">
        <v>38.5</v>
      </c>
      <c r="O18">
        <f t="shared" si="5"/>
        <v>0.18575402934137825</v>
      </c>
      <c r="Z18" s="3">
        <v>17</v>
      </c>
      <c r="AA18">
        <v>2</v>
      </c>
      <c r="AB18" s="2">
        <f t="shared" si="0"/>
        <v>0.02</v>
      </c>
      <c r="AC18" s="2">
        <f t="shared" si="1"/>
        <v>0.16386037552362767</v>
      </c>
      <c r="AD18" s="2">
        <f t="shared" si="2"/>
        <v>2.3191358024691355E-2</v>
      </c>
      <c r="AF18">
        <f t="shared" si="3"/>
        <v>7.9333333333333325E-2</v>
      </c>
    </row>
    <row r="19" spans="2:32" ht="15.75" thickBot="1" x14ac:dyDescent="0.3">
      <c r="B19">
        <v>67.5</v>
      </c>
      <c r="C19">
        <f t="shared" si="4"/>
        <v>0.34801556229783037</v>
      </c>
      <c r="N19">
        <v>41.25</v>
      </c>
      <c r="O19">
        <f t="shared" si="5"/>
        <v>0.19300334493665114</v>
      </c>
      <c r="Z19" s="3">
        <v>18</v>
      </c>
      <c r="AA19">
        <v>2</v>
      </c>
      <c r="AB19" s="2">
        <f t="shared" si="0"/>
        <v>0.02</v>
      </c>
      <c r="AC19" s="2">
        <f t="shared" si="1"/>
        <v>0.1702996671482562</v>
      </c>
      <c r="AD19" s="2">
        <f t="shared" si="2"/>
        <v>2.6000000000000002E-2</v>
      </c>
      <c r="AF19">
        <f t="shared" si="3"/>
        <v>8.3999999999999991E-2</v>
      </c>
    </row>
    <row r="20" spans="2:32" ht="15.75" thickBot="1" x14ac:dyDescent="0.3">
      <c r="B20">
        <v>72</v>
      </c>
      <c r="C20">
        <f t="shared" si="4"/>
        <v>0.35318790779897358</v>
      </c>
      <c r="N20">
        <v>44</v>
      </c>
      <c r="O20">
        <f t="shared" si="5"/>
        <v>0.2000405198768743</v>
      </c>
      <c r="Z20" s="3">
        <v>19</v>
      </c>
      <c r="AA20">
        <v>2</v>
      </c>
      <c r="AB20" s="2">
        <f t="shared" si="0"/>
        <v>0.02</v>
      </c>
      <c r="AC20" s="2">
        <f t="shared" si="1"/>
        <v>0.17661519266341319</v>
      </c>
      <c r="AD20" s="2">
        <f t="shared" si="2"/>
        <v>2.8969135802469136E-2</v>
      </c>
      <c r="AF20">
        <f t="shared" si="3"/>
        <v>8.8666666666666671E-2</v>
      </c>
    </row>
    <row r="21" spans="2:32" ht="15.75" thickBot="1" x14ac:dyDescent="0.3">
      <c r="B21">
        <v>76.5</v>
      </c>
      <c r="C21">
        <f t="shared" si="4"/>
        <v>0.3570991886678187</v>
      </c>
      <c r="N21">
        <v>46.75</v>
      </c>
      <c r="O21">
        <f t="shared" si="5"/>
        <v>0.20688447549054842</v>
      </c>
      <c r="Z21" s="3">
        <v>20</v>
      </c>
      <c r="AA21">
        <v>3</v>
      </c>
      <c r="AB21" s="2">
        <f t="shared" si="0"/>
        <v>0.03</v>
      </c>
      <c r="AC21" s="2">
        <f t="shared" si="1"/>
        <v>0.18280682778133284</v>
      </c>
      <c r="AD21" s="2">
        <f t="shared" si="2"/>
        <v>3.2098765432098768E-2</v>
      </c>
      <c r="AF21">
        <f t="shared" si="3"/>
        <v>9.3333333333333324E-2</v>
      </c>
    </row>
    <row r="22" spans="2:32" ht="15.75" thickBot="1" x14ac:dyDescent="0.3">
      <c r="B22">
        <v>81</v>
      </c>
      <c r="C22">
        <f t="shared" si="4"/>
        <v>0.3598710484222889</v>
      </c>
      <c r="N22">
        <v>49.5</v>
      </c>
      <c r="O22">
        <f t="shared" si="5"/>
        <v>0.21355144245187468</v>
      </c>
      <c r="Z22" s="3">
        <v>21</v>
      </c>
      <c r="AA22">
        <v>3</v>
      </c>
      <c r="AB22" s="2">
        <f t="shared" si="0"/>
        <v>0.03</v>
      </c>
      <c r="AC22" s="2">
        <f t="shared" si="1"/>
        <v>0.18887453505620716</v>
      </c>
      <c r="AD22" s="2">
        <f t="shared" si="2"/>
        <v>3.5388888888888886E-2</v>
      </c>
      <c r="AF22">
        <f t="shared" si="3"/>
        <v>9.8000000000000004E-2</v>
      </c>
    </row>
    <row r="23" spans="2:32" ht="15.75" thickBot="1" x14ac:dyDescent="0.3">
      <c r="B23">
        <v>85.5</v>
      </c>
      <c r="C23">
        <f t="shared" si="4"/>
        <v>0.36161751227610334</v>
      </c>
      <c r="N23">
        <v>52.25</v>
      </c>
      <c r="O23">
        <f t="shared" si="5"/>
        <v>0.22005547045013676</v>
      </c>
      <c r="Z23" s="3">
        <v>22</v>
      </c>
      <c r="AA23">
        <v>3</v>
      </c>
      <c r="AB23" s="2">
        <f t="shared" si="0"/>
        <v>0.03</v>
      </c>
      <c r="AC23" s="2">
        <f t="shared" si="1"/>
        <v>0.19481836282744683</v>
      </c>
      <c r="AD23" s="2">
        <f t="shared" si="2"/>
        <v>3.8839506172839502E-2</v>
      </c>
      <c r="AF23">
        <f t="shared" si="3"/>
        <v>0.10266666666666666</v>
      </c>
    </row>
    <row r="24" spans="2:32" ht="15.75" thickBot="1" x14ac:dyDescent="0.3">
      <c r="B24">
        <v>90</v>
      </c>
      <c r="C24">
        <f t="shared" si="4"/>
        <v>0.36244464245219943</v>
      </c>
      <c r="N24">
        <v>55</v>
      </c>
      <c r="O24">
        <f t="shared" si="5"/>
        <v>0.22640881974388768</v>
      </c>
      <c r="Z24" s="3">
        <v>23</v>
      </c>
      <c r="AA24">
        <v>3</v>
      </c>
      <c r="AB24" s="2">
        <f t="shared" si="0"/>
        <v>0.03</v>
      </c>
      <c r="AC24" s="2">
        <f t="shared" si="1"/>
        <v>0.20063844394004191</v>
      </c>
      <c r="AD24" s="2">
        <f t="shared" si="2"/>
        <v>4.2450617283950616E-2</v>
      </c>
      <c r="AF24">
        <f t="shared" si="3"/>
        <v>0.10733333333333332</v>
      </c>
    </row>
    <row r="25" spans="2:32" ht="15.75" thickBot="1" x14ac:dyDescent="0.3">
      <c r="Z25" s="3">
        <v>24</v>
      </c>
      <c r="AA25">
        <v>3</v>
      </c>
      <c r="AB25" s="2">
        <f t="shared" si="0"/>
        <v>0.03</v>
      </c>
      <c r="AC25" s="2">
        <f t="shared" si="1"/>
        <v>0.20633499425457294</v>
      </c>
      <c r="AD25" s="2">
        <f t="shared" si="2"/>
        <v>4.6222222222222227E-2</v>
      </c>
      <c r="AF25">
        <f t="shared" si="3"/>
        <v>0.11199999999999999</v>
      </c>
    </row>
    <row r="26" spans="2:32" ht="15.75" thickBot="1" x14ac:dyDescent="0.3">
      <c r="Z26" s="3">
        <v>25</v>
      </c>
      <c r="AA26">
        <v>4</v>
      </c>
      <c r="AB26" s="2">
        <f t="shared" si="0"/>
        <v>0.04</v>
      </c>
      <c r="AC26" s="2">
        <f t="shared" si="1"/>
        <v>0.21190831096017476</v>
      </c>
      <c r="AD26" s="2">
        <f t="shared" si="2"/>
        <v>5.0154320987654322E-2</v>
      </c>
      <c r="AF26">
        <f t="shared" si="3"/>
        <v>0.11666666666666665</v>
      </c>
    </row>
    <row r="27" spans="2:32" ht="15.75" thickBot="1" x14ac:dyDescent="0.3">
      <c r="Z27" s="3">
        <v>26</v>
      </c>
      <c r="AA27">
        <v>4</v>
      </c>
      <c r="AB27" s="2">
        <f t="shared" si="0"/>
        <v>0.04</v>
      </c>
      <c r="AC27" s="2">
        <f t="shared" si="1"/>
        <v>0.21735877070436702</v>
      </c>
      <c r="AD27" s="2">
        <f t="shared" si="2"/>
        <v>5.4246913580246914E-2</v>
      </c>
      <c r="AF27">
        <f t="shared" si="3"/>
        <v>0.12133333333333333</v>
      </c>
    </row>
    <row r="28" spans="2:32" ht="15.75" thickBot="1" x14ac:dyDescent="0.3">
      <c r="Z28" s="3">
        <v>27</v>
      </c>
      <c r="AA28">
        <v>4</v>
      </c>
      <c r="AB28" s="2">
        <f t="shared" si="0"/>
        <v>0.04</v>
      </c>
      <c r="AC28" s="2">
        <f t="shared" si="1"/>
        <v>0.22268682755414049</v>
      </c>
      <c r="AD28" s="2">
        <f t="shared" si="2"/>
        <v>5.8499999999999996E-2</v>
      </c>
      <c r="AF28">
        <f t="shared" si="3"/>
        <v>0.126</v>
      </c>
    </row>
    <row r="29" spans="2:32" ht="15.75" thickBot="1" x14ac:dyDescent="0.3">
      <c r="B29" s="1" t="s">
        <v>5</v>
      </c>
      <c r="C29" s="1" t="s">
        <v>12</v>
      </c>
      <c r="D29" s="1" t="s">
        <v>13</v>
      </c>
      <c r="N29" s="1" t="s">
        <v>6</v>
      </c>
      <c r="P29" s="1" t="s">
        <v>14</v>
      </c>
      <c r="Q29" s="1"/>
      <c r="R29" s="1" t="s">
        <v>15</v>
      </c>
      <c r="Z29" s="3">
        <v>28</v>
      </c>
      <c r="AA29">
        <v>5</v>
      </c>
      <c r="AB29" s="2">
        <f t="shared" si="0"/>
        <v>0.05</v>
      </c>
      <c r="AC29" s="2">
        <f t="shared" si="1"/>
        <v>0.22789301080303043</v>
      </c>
      <c r="AD29" s="2">
        <f t="shared" si="2"/>
        <v>6.2913580246913584E-2</v>
      </c>
      <c r="AF29">
        <f t="shared" si="3"/>
        <v>0.13066666666666665</v>
      </c>
    </row>
    <row r="30" spans="2:32" ht="15.75" thickBot="1" x14ac:dyDescent="0.3">
      <c r="B30" t="s">
        <v>0</v>
      </c>
      <c r="C30" t="s">
        <v>1</v>
      </c>
      <c r="N30" t="s">
        <v>0</v>
      </c>
      <c r="O30" t="s">
        <v>1</v>
      </c>
      <c r="P30" t="s">
        <v>22</v>
      </c>
      <c r="Z30" s="3">
        <v>29</v>
      </c>
      <c r="AA30">
        <v>5</v>
      </c>
      <c r="AB30" s="2">
        <f t="shared" si="0"/>
        <v>0.05</v>
      </c>
      <c r="AC30" s="2">
        <f t="shared" si="1"/>
        <v>0.23297792263911801</v>
      </c>
      <c r="AD30" s="2">
        <f t="shared" si="2"/>
        <v>6.7487654320987661E-2</v>
      </c>
      <c r="AF30">
        <f t="shared" si="3"/>
        <v>0.13533333333333333</v>
      </c>
    </row>
    <row r="31" spans="2:32" ht="15.75" thickBot="1" x14ac:dyDescent="0.3">
      <c r="B31">
        <v>0</v>
      </c>
      <c r="C31">
        <f>0.0067*B31+0.1606</f>
        <v>0.16059999999999999</v>
      </c>
      <c r="N31">
        <v>0</v>
      </c>
      <c r="O31">
        <f>0.0058*N31+0.0305</f>
        <v>3.0499999999999999E-2</v>
      </c>
      <c r="P31">
        <f>N31/$N$51*0.6</f>
        <v>0</v>
      </c>
      <c r="Z31" s="3">
        <v>30</v>
      </c>
      <c r="AA31">
        <v>5</v>
      </c>
      <c r="AB31" s="2">
        <f t="shared" si="0"/>
        <v>0.05</v>
      </c>
      <c r="AC31" s="2">
        <f t="shared" si="1"/>
        <v>0.23794223568898862</v>
      </c>
      <c r="AD31" s="2">
        <f t="shared" si="2"/>
        <v>7.2222222222222215E-2</v>
      </c>
      <c r="AF31">
        <f t="shared" si="3"/>
        <v>0.13999999999999999</v>
      </c>
    </row>
    <row r="32" spans="2:32" ht="15.75" thickBot="1" x14ac:dyDescent="0.3">
      <c r="B32">
        <v>2.4</v>
      </c>
      <c r="C32">
        <f t="shared" ref="C32:C51" si="6">0.0067*B32+0.1606</f>
        <v>0.17668</v>
      </c>
      <c r="N32">
        <v>2.5</v>
      </c>
      <c r="O32">
        <f t="shared" ref="O32:O51" si="7">0.0058*N32+0.0305</f>
        <v>4.4999999999999998E-2</v>
      </c>
      <c r="P32">
        <f t="shared" ref="P32:P51" si="8">N32/$N$51*0.6</f>
        <v>0.03</v>
      </c>
      <c r="Z32" s="3">
        <v>32</v>
      </c>
      <c r="AA32">
        <v>6</v>
      </c>
      <c r="AB32" s="2">
        <f t="shared" si="0"/>
        <v>0.06</v>
      </c>
      <c r="AC32" s="2">
        <f t="shared" si="1"/>
        <v>0.24751209264423249</v>
      </c>
      <c r="AD32" s="2">
        <f t="shared" si="2"/>
        <v>8.2172839506172851E-2</v>
      </c>
      <c r="AF32">
        <f t="shared" si="3"/>
        <v>0.14933333333333335</v>
      </c>
    </row>
    <row r="33" spans="2:32" ht="15.75" thickBot="1" x14ac:dyDescent="0.3">
      <c r="B33">
        <v>4.8</v>
      </c>
      <c r="C33">
        <f t="shared" si="6"/>
        <v>0.19275999999999999</v>
      </c>
      <c r="N33">
        <v>5</v>
      </c>
      <c r="O33">
        <f t="shared" si="7"/>
        <v>5.9499999999999997E-2</v>
      </c>
      <c r="P33">
        <f t="shared" si="8"/>
        <v>0.06</v>
      </c>
      <c r="Z33" s="3">
        <v>34</v>
      </c>
      <c r="AA33">
        <v>7</v>
      </c>
      <c r="AB33" s="2">
        <f t="shared" si="0"/>
        <v>7.0000000000000007E-2</v>
      </c>
      <c r="AC33" s="2">
        <f t="shared" si="1"/>
        <v>0.25660927174013726</v>
      </c>
      <c r="AD33" s="2">
        <f t="shared" si="2"/>
        <v>9.2765432098765421E-2</v>
      </c>
      <c r="AF33">
        <f t="shared" si="3"/>
        <v>0.15866666666666665</v>
      </c>
    </row>
    <row r="34" spans="2:32" ht="15.75" thickBot="1" x14ac:dyDescent="0.3">
      <c r="B34">
        <v>7.2</v>
      </c>
      <c r="C34">
        <f t="shared" si="6"/>
        <v>0.20884</v>
      </c>
      <c r="N34">
        <v>7.5</v>
      </c>
      <c r="O34">
        <f t="shared" si="7"/>
        <v>7.3999999999999996E-2</v>
      </c>
      <c r="P34">
        <f t="shared" si="8"/>
        <v>0.09</v>
      </c>
      <c r="Z34" s="3">
        <v>36</v>
      </c>
      <c r="AA34">
        <v>8</v>
      </c>
      <c r="AB34" s="2">
        <f t="shared" si="0"/>
        <v>0.08</v>
      </c>
      <c r="AC34" s="2">
        <f t="shared" si="1"/>
        <v>0.26524141737480317</v>
      </c>
      <c r="AD34" s="2">
        <f t="shared" si="2"/>
        <v>0.10400000000000001</v>
      </c>
      <c r="AF34">
        <f t="shared" si="3"/>
        <v>0.16799999999999998</v>
      </c>
    </row>
    <row r="35" spans="2:32" ht="15.75" thickBot="1" x14ac:dyDescent="0.3">
      <c r="B35">
        <v>9.6</v>
      </c>
      <c r="C35">
        <f t="shared" si="6"/>
        <v>0.22492000000000001</v>
      </c>
      <c r="N35">
        <v>10</v>
      </c>
      <c r="O35">
        <f t="shared" si="7"/>
        <v>8.8499999999999995E-2</v>
      </c>
      <c r="P35">
        <f t="shared" si="8"/>
        <v>0.12</v>
      </c>
      <c r="Z35" s="3">
        <v>38</v>
      </c>
      <c r="AA35">
        <v>9</v>
      </c>
      <c r="AB35" s="2">
        <f t="shared" si="0"/>
        <v>0.09</v>
      </c>
      <c r="AC35" s="2">
        <f t="shared" si="1"/>
        <v>0.27341703649588167</v>
      </c>
      <c r="AD35" s="2">
        <f t="shared" si="2"/>
        <v>0.11587654320987655</v>
      </c>
      <c r="AF35">
        <f t="shared" si="3"/>
        <v>0.17733333333333334</v>
      </c>
    </row>
    <row r="36" spans="2:32" ht="15.75" thickBot="1" x14ac:dyDescent="0.3">
      <c r="B36">
        <v>12</v>
      </c>
      <c r="C36">
        <f t="shared" si="6"/>
        <v>0.24099999999999999</v>
      </c>
      <c r="N36">
        <v>12.5</v>
      </c>
      <c r="O36">
        <f t="shared" si="7"/>
        <v>0.10299999999999999</v>
      </c>
      <c r="P36">
        <f t="shared" si="8"/>
        <v>0.15</v>
      </c>
      <c r="Z36" s="3">
        <v>40</v>
      </c>
      <c r="AA36">
        <v>9</v>
      </c>
      <c r="AB36" s="2">
        <f t="shared" si="0"/>
        <v>0.09</v>
      </c>
      <c r="AC36" s="2">
        <f t="shared" si="1"/>
        <v>0.28114540517990211</v>
      </c>
      <c r="AD36" s="2">
        <f t="shared" si="2"/>
        <v>0.12839506172839507</v>
      </c>
      <c r="AF36">
        <f t="shared" si="3"/>
        <v>0.18666666666666665</v>
      </c>
    </row>
    <row r="37" spans="2:32" ht="15.75" thickBot="1" x14ac:dyDescent="0.3">
      <c r="B37">
        <v>14.4</v>
      </c>
      <c r="C37">
        <f t="shared" si="6"/>
        <v>0.25707999999999998</v>
      </c>
      <c r="N37">
        <v>15</v>
      </c>
      <c r="O37">
        <f t="shared" si="7"/>
        <v>0.11749999999999999</v>
      </c>
      <c r="P37">
        <f t="shared" si="8"/>
        <v>0.18</v>
      </c>
      <c r="Z37" s="3">
        <v>42</v>
      </c>
      <c r="AA37">
        <v>10</v>
      </c>
      <c r="AB37" s="2">
        <f t="shared" si="0"/>
        <v>0.1</v>
      </c>
      <c r="AC37" s="2">
        <f t="shared" si="1"/>
        <v>0.28843647508608611</v>
      </c>
      <c r="AD37" s="2">
        <f t="shared" si="2"/>
        <v>0.14155555555555555</v>
      </c>
      <c r="AF37">
        <f t="shared" si="3"/>
        <v>0.19600000000000001</v>
      </c>
    </row>
    <row r="38" spans="2:32" ht="15.75" thickBot="1" x14ac:dyDescent="0.3">
      <c r="B38">
        <v>16.8</v>
      </c>
      <c r="C38">
        <f t="shared" si="6"/>
        <v>0.27316000000000001</v>
      </c>
      <c r="N38">
        <v>17.5</v>
      </c>
      <c r="O38">
        <f t="shared" si="7"/>
        <v>0.13200000000000001</v>
      </c>
      <c r="P38">
        <f t="shared" si="8"/>
        <v>0.21</v>
      </c>
      <c r="Z38" s="3">
        <v>44</v>
      </c>
      <c r="AA38">
        <v>11</v>
      </c>
      <c r="AB38" s="2">
        <f t="shared" si="0"/>
        <v>0.11</v>
      </c>
      <c r="AC38" s="2">
        <f t="shared" si="1"/>
        <v>0.29530078112908165</v>
      </c>
      <c r="AD38" s="2">
        <f t="shared" si="2"/>
        <v>0.15535802469135801</v>
      </c>
      <c r="AF38">
        <f t="shared" si="3"/>
        <v>0.20533333333333331</v>
      </c>
    </row>
    <row r="39" spans="2:32" ht="15.75" thickBot="1" x14ac:dyDescent="0.3">
      <c r="B39">
        <v>19.2</v>
      </c>
      <c r="C39">
        <f t="shared" si="6"/>
        <v>0.28924</v>
      </c>
      <c r="N39">
        <v>20</v>
      </c>
      <c r="O39">
        <f t="shared" si="7"/>
        <v>0.14649999999999999</v>
      </c>
      <c r="P39">
        <f t="shared" si="8"/>
        <v>0.24</v>
      </c>
      <c r="Z39" s="3">
        <v>46</v>
      </c>
      <c r="AA39">
        <v>13</v>
      </c>
      <c r="AB39" s="2">
        <f t="shared" si="0"/>
        <v>0.13</v>
      </c>
      <c r="AC39" s="2">
        <f t="shared" si="1"/>
        <v>0.30174935152985538</v>
      </c>
      <c r="AD39" s="2">
        <f t="shared" si="2"/>
        <v>0.16980246913580246</v>
      </c>
      <c r="AF39">
        <f t="shared" si="3"/>
        <v>0.21466666666666664</v>
      </c>
    </row>
    <row r="40" spans="2:32" ht="15.75" thickBot="1" x14ac:dyDescent="0.3">
      <c r="B40">
        <v>21.6</v>
      </c>
      <c r="C40">
        <f t="shared" si="6"/>
        <v>0.30532000000000004</v>
      </c>
      <c r="N40">
        <v>22.5</v>
      </c>
      <c r="O40">
        <f t="shared" si="7"/>
        <v>0.161</v>
      </c>
      <c r="P40">
        <f t="shared" si="8"/>
        <v>0.27</v>
      </c>
      <c r="Z40" s="3">
        <v>48</v>
      </c>
      <c r="AA40">
        <v>15</v>
      </c>
      <c r="AB40" s="2">
        <f t="shared" si="0"/>
        <v>0.15</v>
      </c>
      <c r="AC40" s="2">
        <f t="shared" si="1"/>
        <v>0.30779362121502035</v>
      </c>
      <c r="AD40" s="2">
        <f t="shared" si="2"/>
        <v>0.18488888888888891</v>
      </c>
      <c r="AF40">
        <f t="shared" si="3"/>
        <v>0.22399999999999998</v>
      </c>
    </row>
    <row r="41" spans="2:32" ht="15.75" thickBot="1" x14ac:dyDescent="0.3">
      <c r="B41">
        <v>24</v>
      </c>
      <c r="C41">
        <f t="shared" si="6"/>
        <v>0.32140000000000002</v>
      </c>
      <c r="N41">
        <v>25</v>
      </c>
      <c r="O41">
        <f t="shared" si="7"/>
        <v>0.17549999999999999</v>
      </c>
      <c r="P41">
        <f t="shared" si="8"/>
        <v>0.3</v>
      </c>
      <c r="Z41" s="3">
        <v>50</v>
      </c>
      <c r="AA41">
        <v>16</v>
      </c>
      <c r="AB41" s="2">
        <f t="shared" si="0"/>
        <v>0.16</v>
      </c>
      <c r="AC41" s="2">
        <f t="shared" si="1"/>
        <v>0.31344534934881602</v>
      </c>
      <c r="AD41" s="2">
        <f t="shared" si="2"/>
        <v>0.20061728395061729</v>
      </c>
      <c r="AF41">
        <f t="shared" si="3"/>
        <v>0.23333333333333331</v>
      </c>
    </row>
    <row r="42" spans="2:32" ht="15.75" thickBot="1" x14ac:dyDescent="0.3">
      <c r="B42">
        <v>26.4</v>
      </c>
      <c r="C42">
        <f t="shared" si="6"/>
        <v>0.33748</v>
      </c>
      <c r="N42">
        <v>27.5</v>
      </c>
      <c r="O42">
        <f t="shared" si="7"/>
        <v>0.18999999999999997</v>
      </c>
      <c r="P42">
        <f t="shared" si="8"/>
        <v>0.33</v>
      </c>
      <c r="Z42" s="3">
        <v>55</v>
      </c>
      <c r="AA42">
        <v>20</v>
      </c>
      <c r="AB42" s="2">
        <f t="shared" si="0"/>
        <v>0.2</v>
      </c>
      <c r="AC42" s="2">
        <f t="shared" si="1"/>
        <v>0.32593649910654843</v>
      </c>
      <c r="AD42" s="2">
        <f t="shared" si="2"/>
        <v>0.24274691358024691</v>
      </c>
      <c r="AF42">
        <f t="shared" si="3"/>
        <v>0.25666666666666665</v>
      </c>
    </row>
    <row r="43" spans="2:32" ht="15.75" thickBot="1" x14ac:dyDescent="0.3">
      <c r="B43">
        <v>28.8</v>
      </c>
      <c r="C43">
        <f t="shared" si="6"/>
        <v>0.35355999999999999</v>
      </c>
      <c r="N43">
        <v>30</v>
      </c>
      <c r="O43">
        <f t="shared" si="7"/>
        <v>0.20449999999999999</v>
      </c>
      <c r="P43">
        <f t="shared" si="8"/>
        <v>0.36</v>
      </c>
      <c r="Z43" s="3">
        <v>60</v>
      </c>
      <c r="AA43">
        <v>25</v>
      </c>
      <c r="AB43" s="2">
        <f t="shared" si="0"/>
        <v>0.25</v>
      </c>
      <c r="AC43" s="2">
        <f t="shared" si="1"/>
        <v>0.33624078470057706</v>
      </c>
      <c r="AD43" s="2">
        <f t="shared" si="2"/>
        <v>0.28888888888888886</v>
      </c>
      <c r="AF43">
        <f t="shared" si="3"/>
        <v>0.27999999999999997</v>
      </c>
    </row>
    <row r="44" spans="2:32" ht="15.75" thickBot="1" x14ac:dyDescent="0.3">
      <c r="B44">
        <v>31.2</v>
      </c>
      <c r="C44">
        <f t="shared" si="6"/>
        <v>0.36963999999999997</v>
      </c>
      <c r="N44">
        <v>32.5</v>
      </c>
      <c r="O44">
        <f t="shared" si="7"/>
        <v>0.219</v>
      </c>
      <c r="P44">
        <f t="shared" si="8"/>
        <v>0.39</v>
      </c>
      <c r="Z44" s="3">
        <v>65</v>
      </c>
      <c r="AA44">
        <v>33</v>
      </c>
      <c r="AB44" s="2">
        <f t="shared" si="0"/>
        <v>0.33</v>
      </c>
      <c r="AC44" s="2">
        <f t="shared" si="1"/>
        <v>0.34455006440432623</v>
      </c>
      <c r="AD44" s="2">
        <f t="shared" si="2"/>
        <v>0.33904320987654324</v>
      </c>
      <c r="AF44">
        <f t="shared" si="3"/>
        <v>0.30333333333333334</v>
      </c>
    </row>
    <row r="45" spans="2:32" ht="15.75" thickBot="1" x14ac:dyDescent="0.3">
      <c r="B45">
        <v>33.6</v>
      </c>
      <c r="C45">
        <f t="shared" si="6"/>
        <v>0.38572000000000001</v>
      </c>
      <c r="N45">
        <v>35</v>
      </c>
      <c r="O45">
        <f t="shared" si="7"/>
        <v>0.23349999999999999</v>
      </c>
      <c r="P45">
        <f t="shared" si="8"/>
        <v>0.42</v>
      </c>
      <c r="Z45" s="3">
        <v>70</v>
      </c>
      <c r="AA45">
        <v>36</v>
      </c>
      <c r="AB45" s="2">
        <f t="shared" si="0"/>
        <v>0.36</v>
      </c>
      <c r="AC45" s="2">
        <f t="shared" si="1"/>
        <v>0.35105226720085897</v>
      </c>
      <c r="AD45" s="2">
        <f t="shared" si="2"/>
        <v>0.39320987654320988</v>
      </c>
      <c r="AF45">
        <f t="shared" si="3"/>
        <v>0.32666666666666666</v>
      </c>
    </row>
    <row r="46" spans="2:32" ht="15.75" thickBot="1" x14ac:dyDescent="0.3">
      <c r="B46">
        <v>36</v>
      </c>
      <c r="C46">
        <f t="shared" si="6"/>
        <v>0.40179999999999999</v>
      </c>
      <c r="N46">
        <v>37.5</v>
      </c>
      <c r="O46">
        <f t="shared" si="7"/>
        <v>0.24799999999999997</v>
      </c>
      <c r="P46">
        <f t="shared" si="8"/>
        <v>0.44999999999999996</v>
      </c>
      <c r="Z46" s="3">
        <v>75</v>
      </c>
      <c r="AA46">
        <v>43</v>
      </c>
      <c r="AB46" s="2">
        <f t="shared" si="0"/>
        <v>0.43</v>
      </c>
      <c r="AC46" s="2">
        <f t="shared" si="1"/>
        <v>0.35592788608710058</v>
      </c>
      <c r="AD46" s="2">
        <f t="shared" si="2"/>
        <v>0.4513888888888889</v>
      </c>
      <c r="AF46">
        <f t="shared" si="3"/>
        <v>0.35</v>
      </c>
    </row>
    <row r="47" spans="2:32" ht="15.75" thickBot="1" x14ac:dyDescent="0.3">
      <c r="B47">
        <v>38.4</v>
      </c>
      <c r="C47">
        <f t="shared" si="6"/>
        <v>0.41788000000000003</v>
      </c>
      <c r="N47">
        <v>40</v>
      </c>
      <c r="O47">
        <f t="shared" si="7"/>
        <v>0.26249999999999996</v>
      </c>
      <c r="P47">
        <f t="shared" si="8"/>
        <v>0.48</v>
      </c>
      <c r="Z47" s="3">
        <v>80</v>
      </c>
      <c r="AA47">
        <v>49</v>
      </c>
      <c r="AB47" s="2">
        <f>AA47/100*$AE$2</f>
        <v>0.49</v>
      </c>
      <c r="AC47" s="2">
        <f t="shared" si="1"/>
        <v>0.35934758544989753</v>
      </c>
      <c r="AD47" s="2">
        <f t="shared" si="2"/>
        <v>0.51358024691358029</v>
      </c>
      <c r="AF47">
        <f t="shared" si="3"/>
        <v>0.37333333333333329</v>
      </c>
    </row>
    <row r="48" spans="2:32" ht="15.75" thickBot="1" x14ac:dyDescent="0.3">
      <c r="B48">
        <v>40.799999999999997</v>
      </c>
      <c r="C48">
        <f t="shared" si="6"/>
        <v>0.43396000000000001</v>
      </c>
      <c r="N48">
        <v>42.5</v>
      </c>
      <c r="O48">
        <f t="shared" si="7"/>
        <v>0.27700000000000002</v>
      </c>
      <c r="P48">
        <f t="shared" si="8"/>
        <v>0.51</v>
      </c>
      <c r="Z48" s="3">
        <v>90</v>
      </c>
      <c r="AA48">
        <v>65</v>
      </c>
      <c r="AB48" s="2">
        <f>AA48/100*$AE$2</f>
        <v>0.65</v>
      </c>
      <c r="AC48" s="2">
        <f t="shared" si="1"/>
        <v>0.36244464245219943</v>
      </c>
      <c r="AD48" s="2">
        <f t="shared" si="2"/>
        <v>0.65</v>
      </c>
      <c r="AF48">
        <f t="shared" si="3"/>
        <v>0.42</v>
      </c>
    </row>
    <row r="49" spans="2:16" x14ac:dyDescent="0.25">
      <c r="B49">
        <v>43.2</v>
      </c>
      <c r="C49">
        <f t="shared" si="6"/>
        <v>0.45004</v>
      </c>
      <c r="N49">
        <v>45</v>
      </c>
      <c r="O49">
        <f t="shared" si="7"/>
        <v>0.29149999999999998</v>
      </c>
      <c r="P49">
        <f t="shared" si="8"/>
        <v>0.54</v>
      </c>
    </row>
    <row r="50" spans="2:16" x14ac:dyDescent="0.25">
      <c r="B50">
        <v>45.6</v>
      </c>
      <c r="C50">
        <f t="shared" si="6"/>
        <v>0.46611999999999998</v>
      </c>
      <c r="N50">
        <v>47.5</v>
      </c>
      <c r="O50">
        <f t="shared" si="7"/>
        <v>0.30599999999999994</v>
      </c>
      <c r="P50">
        <f t="shared" si="8"/>
        <v>0.56999999999999995</v>
      </c>
    </row>
    <row r="51" spans="2:16" x14ac:dyDescent="0.25">
      <c r="B51">
        <v>48</v>
      </c>
      <c r="C51">
        <f t="shared" si="6"/>
        <v>0.48219999999999996</v>
      </c>
      <c r="N51">
        <v>50</v>
      </c>
      <c r="O51">
        <f t="shared" si="7"/>
        <v>0.32050000000000001</v>
      </c>
      <c r="P51">
        <f t="shared" si="8"/>
        <v>0.6</v>
      </c>
    </row>
    <row r="53" spans="2:16" x14ac:dyDescent="0.25">
      <c r="B53" t="s">
        <v>16</v>
      </c>
    </row>
    <row r="54" spans="2:16" x14ac:dyDescent="0.25">
      <c r="B54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169"/>
  <sheetViews>
    <sheetView topLeftCell="A7" zoomScale="145" zoomScaleNormal="145" workbookViewId="0">
      <selection activeCell="M13" sqref="M13"/>
    </sheetView>
  </sheetViews>
  <sheetFormatPr defaultRowHeight="15" x14ac:dyDescent="0.25"/>
  <cols>
    <col min="1" max="1" width="17.5703125" customWidth="1"/>
    <col min="2" max="2" width="34.7109375" customWidth="1"/>
    <col min="3" max="3" width="12" bestFit="1" customWidth="1"/>
    <col min="5" max="5" width="11.5703125" customWidth="1"/>
    <col min="7" max="7" width="9.140625" customWidth="1"/>
    <col min="20" max="20" width="13.140625" customWidth="1"/>
  </cols>
  <sheetData>
    <row r="2" spans="1:21" x14ac:dyDescent="0.25">
      <c r="A2" s="1" t="s">
        <v>42</v>
      </c>
      <c r="B2" s="1" t="s">
        <v>48</v>
      </c>
      <c r="C2" s="1" t="s">
        <v>8</v>
      </c>
      <c r="D2" s="1" t="s">
        <v>24</v>
      </c>
      <c r="E2" s="1"/>
      <c r="F2" s="4">
        <v>90</v>
      </c>
      <c r="G2" s="1" t="s">
        <v>23</v>
      </c>
      <c r="J2" s="4">
        <f>F2/0.6</f>
        <v>150</v>
      </c>
      <c r="K2" s="1">
        <f>J2-F2</f>
        <v>60</v>
      </c>
      <c r="Q2" s="1"/>
      <c r="T2" s="1"/>
      <c r="U2" s="1"/>
    </row>
    <row r="3" spans="1:21" x14ac:dyDescent="0.25">
      <c r="A3" s="1" t="s">
        <v>43</v>
      </c>
      <c r="B3" s="1" t="s">
        <v>49</v>
      </c>
      <c r="C3" s="1"/>
      <c r="D3" s="1"/>
      <c r="E3" s="1"/>
      <c r="F3" s="4"/>
      <c r="G3" s="1"/>
      <c r="J3" s="4"/>
      <c r="K3" s="1"/>
      <c r="Q3" s="1"/>
      <c r="T3" s="1"/>
      <c r="U3" s="1"/>
    </row>
    <row r="4" spans="1:21" x14ac:dyDescent="0.25">
      <c r="A4" s="1" t="s">
        <v>44</v>
      </c>
      <c r="B4" s="1" t="s">
        <v>50</v>
      </c>
      <c r="C4" s="1"/>
      <c r="D4" s="1"/>
      <c r="E4" s="1"/>
      <c r="F4" s="4"/>
      <c r="G4" s="1"/>
      <c r="J4" s="4"/>
      <c r="K4" s="1"/>
      <c r="Q4" s="1"/>
      <c r="T4" s="1"/>
      <c r="U4" s="1"/>
    </row>
    <row r="5" spans="1:21" x14ac:dyDescent="0.25">
      <c r="A5" s="1" t="s">
        <v>45</v>
      </c>
      <c r="B5" s="1" t="s">
        <v>51</v>
      </c>
      <c r="C5" s="1"/>
      <c r="D5" s="1"/>
      <c r="E5" s="1"/>
      <c r="F5" s="4"/>
      <c r="G5" s="1"/>
      <c r="J5" s="4"/>
      <c r="K5" s="1"/>
      <c r="Q5" s="1"/>
      <c r="T5" s="1"/>
      <c r="U5" s="1"/>
    </row>
    <row r="6" spans="1:21" x14ac:dyDescent="0.25">
      <c r="A6" s="1" t="s">
        <v>46</v>
      </c>
      <c r="B6" s="1" t="s">
        <v>52</v>
      </c>
      <c r="C6" s="1"/>
      <c r="D6" s="1"/>
      <c r="E6" s="1"/>
      <c r="F6" s="4"/>
      <c r="G6" s="1"/>
      <c r="J6" s="4"/>
      <c r="K6" s="1"/>
      <c r="Q6" s="1"/>
      <c r="T6" s="1"/>
      <c r="U6" s="1"/>
    </row>
    <row r="7" spans="1:21" x14ac:dyDescent="0.25">
      <c r="A7" s="1" t="s">
        <v>47</v>
      </c>
      <c r="B7" s="1" t="s">
        <v>53</v>
      </c>
      <c r="C7" s="1"/>
      <c r="D7" s="1"/>
      <c r="E7" s="1"/>
      <c r="F7" s="4"/>
      <c r="G7" s="1"/>
      <c r="J7" s="4"/>
      <c r="K7" s="1"/>
      <c r="Q7" s="1"/>
      <c r="T7" s="1"/>
      <c r="U7" s="1"/>
    </row>
    <row r="8" spans="1:21" x14ac:dyDescent="0.25">
      <c r="A8" s="1"/>
      <c r="B8" s="1"/>
      <c r="C8" s="1"/>
      <c r="D8" s="1"/>
      <c r="E8" s="1"/>
      <c r="F8" s="4"/>
      <c r="G8" s="1"/>
      <c r="J8" s="4"/>
      <c r="K8" s="1"/>
      <c r="Q8" s="1"/>
      <c r="T8" s="1"/>
      <c r="U8" s="1"/>
    </row>
    <row r="9" spans="1:21" ht="30" x14ac:dyDescent="0.25">
      <c r="A9" s="10" t="s">
        <v>30</v>
      </c>
      <c r="B9" t="s">
        <v>25</v>
      </c>
      <c r="C9" t="s">
        <v>127</v>
      </c>
    </row>
    <row r="10" spans="1:21" x14ac:dyDescent="0.25">
      <c r="A10">
        <v>0.5</v>
      </c>
      <c r="B10" s="2">
        <f>IF(A10&lt;=$F$2,((0.685*ATAN(0.0124*A10))/EXP(0.0063*A10)+0.036),1)</f>
        <v>4.023358875249438E-2</v>
      </c>
    </row>
    <row r="11" spans="1:21" x14ac:dyDescent="0.25">
      <c r="A11">
        <v>1.5</v>
      </c>
      <c r="B11" s="2">
        <f t="shared" ref="B11:B74" si="0">IF(A11&lt;=$F$2,((0.685*ATAN(0.0124*A11))/EXP(0.0063*A11)+0.036),1)</f>
        <v>4.861970949309953E-2</v>
      </c>
      <c r="D11" s="6" t="s">
        <v>27</v>
      </c>
    </row>
    <row r="12" spans="1:21" x14ac:dyDescent="0.25">
      <c r="A12">
        <v>2.5</v>
      </c>
      <c r="B12" s="2">
        <f t="shared" si="0"/>
        <v>5.6896476656921643E-2</v>
      </c>
      <c r="D12" s="6">
        <v>5.5999999999999999E-3</v>
      </c>
    </row>
    <row r="13" spans="1:21" x14ac:dyDescent="0.25">
      <c r="A13">
        <v>3.5</v>
      </c>
      <c r="B13" s="2">
        <f t="shared" si="0"/>
        <v>6.5062412102764922E-2</v>
      </c>
      <c r="D13" s="7">
        <v>-0.1439</v>
      </c>
    </row>
    <row r="14" spans="1:21" x14ac:dyDescent="0.25">
      <c r="A14">
        <v>4.5</v>
      </c>
      <c r="B14" s="2">
        <f t="shared" si="0"/>
        <v>7.3116104031212825E-2</v>
      </c>
    </row>
    <row r="15" spans="1:21" x14ac:dyDescent="0.25">
      <c r="A15">
        <v>5.5</v>
      </c>
      <c r="B15" s="2">
        <f t="shared" si="0"/>
        <v>8.1056210245159133E-2</v>
      </c>
    </row>
    <row r="16" spans="1:21" x14ac:dyDescent="0.25">
      <c r="A16">
        <v>6.5</v>
      </c>
      <c r="B16" s="2">
        <f t="shared" si="0"/>
        <v>8.8881461184381005E-2</v>
      </c>
    </row>
    <row r="17" spans="1:2" x14ac:dyDescent="0.25">
      <c r="A17">
        <v>7.5</v>
      </c>
      <c r="B17" s="2">
        <f t="shared" si="0"/>
        <v>9.6590662721186341E-2</v>
      </c>
    </row>
    <row r="18" spans="1:2" x14ac:dyDescent="0.25">
      <c r="A18">
        <v>8.5</v>
      </c>
      <c r="B18" s="2">
        <f t="shared" si="0"/>
        <v>0.10418269870579386</v>
      </c>
    </row>
    <row r="19" spans="1:2" x14ac:dyDescent="0.25">
      <c r="A19">
        <v>9.5</v>
      </c>
      <c r="B19" s="2">
        <f t="shared" si="0"/>
        <v>0.1116565332518088</v>
      </c>
    </row>
    <row r="20" spans="1:2" x14ac:dyDescent="0.25">
      <c r="A20">
        <v>10.5</v>
      </c>
      <c r="B20" s="2">
        <f t="shared" si="0"/>
        <v>0.11901121275392432</v>
      </c>
    </row>
    <row r="21" spans="1:2" x14ac:dyDescent="0.25">
      <c r="A21">
        <v>11.5</v>
      </c>
      <c r="B21" s="2">
        <f t="shared" si="0"/>
        <v>0.12624586763178372</v>
      </c>
    </row>
    <row r="22" spans="1:2" x14ac:dyDescent="0.25">
      <c r="A22">
        <v>12.5</v>
      </c>
      <c r="B22" s="2">
        <f t="shared" si="0"/>
        <v>0.13335971379576594</v>
      </c>
    </row>
    <row r="23" spans="1:2" x14ac:dyDescent="0.25">
      <c r="A23">
        <v>13.5</v>
      </c>
      <c r="B23" s="2">
        <f t="shared" si="0"/>
        <v>0.1403520538322835</v>
      </c>
    </row>
    <row r="24" spans="1:2" x14ac:dyDescent="0.25">
      <c r="A24">
        <v>14.5</v>
      </c>
      <c r="B24" s="2">
        <f t="shared" si="0"/>
        <v>0.14722227790798736</v>
      </c>
    </row>
    <row r="25" spans="1:2" x14ac:dyDescent="0.25">
      <c r="A25">
        <v>15.5</v>
      </c>
      <c r="B25" s="2">
        <f t="shared" si="0"/>
        <v>0.1539698643940432</v>
      </c>
    </row>
    <row r="26" spans="1:2" x14ac:dyDescent="0.25">
      <c r="A26">
        <v>16.5</v>
      </c>
      <c r="B26" s="2">
        <f t="shared" si="0"/>
        <v>0.1605943802133539</v>
      </c>
    </row>
    <row r="27" spans="1:2" x14ac:dyDescent="0.25">
      <c r="A27">
        <v>17.5</v>
      </c>
      <c r="B27" s="2">
        <f t="shared" si="0"/>
        <v>0.16709548091524346</v>
      </c>
    </row>
    <row r="28" spans="1:2" x14ac:dyDescent="0.25">
      <c r="A28">
        <v>18.5</v>
      </c>
      <c r="B28" s="2">
        <f t="shared" si="0"/>
        <v>0.1734729104836697</v>
      </c>
    </row>
    <row r="29" spans="1:2" x14ac:dyDescent="0.25">
      <c r="A29">
        <v>19.5</v>
      </c>
      <c r="B29" s="2">
        <f t="shared" si="0"/>
        <v>0.17972650088648331</v>
      </c>
    </row>
    <row r="30" spans="1:2" x14ac:dyDescent="0.25">
      <c r="A30">
        <v>20.5</v>
      </c>
      <c r="B30" s="2">
        <f t="shared" si="0"/>
        <v>0.1858561713745914</v>
      </c>
    </row>
    <row r="31" spans="1:2" x14ac:dyDescent="0.25">
      <c r="A31">
        <v>21.5</v>
      </c>
      <c r="B31" s="2">
        <f t="shared" si="0"/>
        <v>0.19186192754110351</v>
      </c>
    </row>
    <row r="32" spans="1:2" x14ac:dyDescent="0.25">
      <c r="A32">
        <v>22.5</v>
      </c>
      <c r="B32" s="2">
        <f t="shared" si="0"/>
        <v>0.19774386015162534</v>
      </c>
    </row>
    <row r="33" spans="1:2" x14ac:dyDescent="0.25">
      <c r="A33">
        <v>23.5</v>
      </c>
      <c r="B33" s="2">
        <f t="shared" si="0"/>
        <v>0.20350214375782594</v>
      </c>
    </row>
    <row r="34" spans="1:2" x14ac:dyDescent="0.25">
      <c r="A34">
        <v>24.5</v>
      </c>
      <c r="B34" s="2">
        <f t="shared" si="0"/>
        <v>0.2091370351072207</v>
      </c>
    </row>
    <row r="35" spans="1:2" x14ac:dyDescent="0.25">
      <c r="A35">
        <v>25.5</v>
      </c>
      <c r="B35" s="2">
        <f t="shared" si="0"/>
        <v>0.21464887136279634</v>
      </c>
    </row>
    <row r="36" spans="1:2" x14ac:dyDescent="0.25">
      <c r="A36">
        <v>26.5</v>
      </c>
      <c r="B36" s="2">
        <f t="shared" si="0"/>
        <v>0.22003806814664659</v>
      </c>
    </row>
    <row r="37" spans="1:2" x14ac:dyDescent="0.25">
      <c r="A37">
        <v>27.5</v>
      </c>
      <c r="B37" s="2">
        <f t="shared" si="0"/>
        <v>0.22530511742219392</v>
      </c>
    </row>
    <row r="38" spans="1:2" x14ac:dyDescent="0.25">
      <c r="A38">
        <v>28.5</v>
      </c>
      <c r="B38" s="2">
        <f t="shared" si="0"/>
        <v>0.23045058522985176</v>
      </c>
    </row>
    <row r="39" spans="1:2" x14ac:dyDescent="0.25">
      <c r="A39">
        <v>29.5</v>
      </c>
      <c r="B39" s="2">
        <f t="shared" si="0"/>
        <v>0.23547510929112403</v>
      </c>
    </row>
    <row r="40" spans="1:2" x14ac:dyDescent="0.25">
      <c r="A40">
        <v>30.5</v>
      </c>
      <c r="B40" s="2">
        <f t="shared" si="0"/>
        <v>0.24037939649617335</v>
      </c>
    </row>
    <row r="41" spans="1:2" x14ac:dyDescent="0.25">
      <c r="A41">
        <v>31.5</v>
      </c>
      <c r="B41" s="2">
        <f t="shared" si="0"/>
        <v>0.2451642202897954</v>
      </c>
    </row>
    <row r="42" spans="1:2" x14ac:dyDescent="0.25">
      <c r="A42">
        <v>32.5</v>
      </c>
      <c r="B42" s="2">
        <f t="shared" si="0"/>
        <v>0.24983041797055108</v>
      </c>
    </row>
    <row r="43" spans="1:2" x14ac:dyDescent="0.25">
      <c r="A43">
        <v>33.5</v>
      </c>
      <c r="B43" s="2">
        <f t="shared" si="0"/>
        <v>0.25437888791751539</v>
      </c>
    </row>
    <row r="44" spans="1:2" x14ac:dyDescent="0.25">
      <c r="A44">
        <v>34.5</v>
      </c>
      <c r="B44" s="2">
        <f t="shared" si="0"/>
        <v>0.25881058675872654</v>
      </c>
    </row>
    <row r="45" spans="1:2" x14ac:dyDescent="0.25">
      <c r="A45">
        <v>35.5</v>
      </c>
      <c r="B45" s="2">
        <f t="shared" si="0"/>
        <v>0.26312652649496493</v>
      </c>
    </row>
    <row r="46" spans="1:2" x14ac:dyDescent="0.25">
      <c r="A46">
        <v>36.5</v>
      </c>
      <c r="B46" s="2">
        <f t="shared" si="0"/>
        <v>0.26732777159196758</v>
      </c>
    </row>
    <row r="47" spans="1:2" x14ac:dyDescent="0.25">
      <c r="A47">
        <v>37.5</v>
      </c>
      <c r="B47" s="2">
        <f t="shared" si="0"/>
        <v>0.27141543605360313</v>
      </c>
    </row>
    <row r="48" spans="1:2" x14ac:dyDescent="0.25">
      <c r="A48">
        <v>38.5</v>
      </c>
      <c r="B48" s="2">
        <f t="shared" si="0"/>
        <v>0.27539068048790066</v>
      </c>
    </row>
    <row r="49" spans="1:2" x14ac:dyDescent="0.25">
      <c r="A49">
        <v>39.5</v>
      </c>
      <c r="B49" s="2">
        <f t="shared" si="0"/>
        <v>0.27925470917715767</v>
      </c>
    </row>
    <row r="50" spans="1:2" x14ac:dyDescent="0.25">
      <c r="A50">
        <v>40.5</v>
      </c>
      <c r="B50" s="2">
        <f t="shared" si="0"/>
        <v>0.28300876716264839</v>
      </c>
    </row>
    <row r="51" spans="1:2" x14ac:dyDescent="0.25">
      <c r="A51">
        <v>41.5</v>
      </c>
      <c r="B51" s="2">
        <f t="shared" si="0"/>
        <v>0.28665413735373318</v>
      </c>
    </row>
    <row r="52" spans="1:2" x14ac:dyDescent="0.25">
      <c r="A52">
        <v>42.5</v>
      </c>
      <c r="B52" s="2">
        <f t="shared" si="0"/>
        <v>0.2901921376704325</v>
      </c>
    </row>
    <row r="53" spans="1:2" x14ac:dyDescent="0.25">
      <c r="A53">
        <v>43.5</v>
      </c>
      <c r="B53" s="2">
        <f t="shared" si="0"/>
        <v>0.29362411822778134</v>
      </c>
    </row>
    <row r="54" spans="1:2" x14ac:dyDescent="0.25">
      <c r="A54">
        <v>44.5</v>
      </c>
      <c r="B54" s="2">
        <f t="shared" si="0"/>
        <v>0.2969514585695423</v>
      </c>
    </row>
    <row r="55" spans="1:2" x14ac:dyDescent="0.25">
      <c r="A55">
        <v>45.5</v>
      </c>
      <c r="B55" s="2">
        <f t="shared" si="0"/>
        <v>0.30017556495811221</v>
      </c>
    </row>
    <row r="56" spans="1:2" x14ac:dyDescent="0.25">
      <c r="A56">
        <v>46.5</v>
      </c>
      <c r="B56" s="2">
        <f t="shared" si="0"/>
        <v>0.30329786772673561</v>
      </c>
    </row>
    <row r="57" spans="1:2" x14ac:dyDescent="0.25">
      <c r="A57">
        <v>47.5</v>
      </c>
      <c r="B57" s="2">
        <f t="shared" si="0"/>
        <v>0.30631981869942893</v>
      </c>
    </row>
    <row r="58" spans="1:2" x14ac:dyDescent="0.25">
      <c r="A58">
        <v>48.5</v>
      </c>
      <c r="B58" s="2">
        <f t="shared" si="0"/>
        <v>0.30924288868333061</v>
      </c>
    </row>
    <row r="59" spans="1:2" x14ac:dyDescent="0.25">
      <c r="A59">
        <v>49.5</v>
      </c>
      <c r="B59" s="2">
        <f t="shared" si="0"/>
        <v>0.3120685650375315</v>
      </c>
    </row>
    <row r="60" spans="1:2" x14ac:dyDescent="0.25">
      <c r="A60">
        <v>50.5</v>
      </c>
      <c r="B60" s="2">
        <f t="shared" si="0"/>
        <v>0.31479834932180506</v>
      </c>
    </row>
    <row r="61" spans="1:2" x14ac:dyDescent="0.25">
      <c r="A61">
        <v>51.5</v>
      </c>
      <c r="B61" s="2">
        <f t="shared" si="0"/>
        <v>0.31743375502805093</v>
      </c>
    </row>
    <row r="62" spans="1:2" x14ac:dyDescent="0.25">
      <c r="A62">
        <v>52.5</v>
      </c>
      <c r="B62" s="2">
        <f t="shared" si="0"/>
        <v>0.31997630539669486</v>
      </c>
    </row>
    <row r="63" spans="1:2" x14ac:dyDescent="0.25">
      <c r="A63">
        <v>53.5</v>
      </c>
      <c r="B63" s="2">
        <f t="shared" si="0"/>
        <v>0.32242753131974966</v>
      </c>
    </row>
    <row r="64" spans="1:2" x14ac:dyDescent="0.25">
      <c r="A64">
        <v>54.5</v>
      </c>
      <c r="B64" s="2">
        <f t="shared" si="0"/>
        <v>0.32478896933173662</v>
      </c>
    </row>
    <row r="65" spans="1:2" x14ac:dyDescent="0.25">
      <c r="A65">
        <v>55.5</v>
      </c>
      <c r="B65" s="2">
        <f t="shared" si="0"/>
        <v>0.32706215968919905</v>
      </c>
    </row>
    <row r="66" spans="1:2" x14ac:dyDescent="0.25">
      <c r="A66">
        <v>56.5</v>
      </c>
      <c r="B66" s="2">
        <f t="shared" si="0"/>
        <v>0.32924864453910591</v>
      </c>
    </row>
    <row r="67" spans="1:2" x14ac:dyDescent="0.25">
      <c r="A67">
        <v>57.5</v>
      </c>
      <c r="B67" s="2">
        <f t="shared" si="0"/>
        <v>0.33134996617604562</v>
      </c>
    </row>
    <row r="68" spans="1:2" x14ac:dyDescent="0.25">
      <c r="A68">
        <v>58.5</v>
      </c>
      <c r="B68" s="2">
        <f t="shared" si="0"/>
        <v>0.3333676653877457</v>
      </c>
    </row>
    <row r="69" spans="1:2" x14ac:dyDescent="0.25">
      <c r="A69">
        <v>59.5</v>
      </c>
      <c r="B69" s="2">
        <f t="shared" si="0"/>
        <v>0.33530327988812403</v>
      </c>
    </row>
    <row r="70" spans="1:2" x14ac:dyDescent="0.25">
      <c r="A70">
        <v>60.5</v>
      </c>
      <c r="B70" s="2">
        <f t="shared" si="0"/>
        <v>0.33715834283678203</v>
      </c>
    </row>
    <row r="71" spans="1:2" x14ac:dyDescent="0.25">
      <c r="A71">
        <v>61.5</v>
      </c>
      <c r="B71" s="2">
        <f t="shared" si="0"/>
        <v>0.33893438144358251</v>
      </c>
    </row>
    <row r="72" spans="1:2" x14ac:dyDescent="0.25">
      <c r="A72">
        <v>62.5</v>
      </c>
      <c r="B72" s="2">
        <f t="shared" si="0"/>
        <v>0.34063291565672144</v>
      </c>
    </row>
    <row r="73" spans="1:2" x14ac:dyDescent="0.25">
      <c r="A73">
        <v>63.5</v>
      </c>
      <c r="B73" s="2">
        <f t="shared" si="0"/>
        <v>0.34225545693249881</v>
      </c>
    </row>
    <row r="74" spans="1:2" x14ac:dyDescent="0.25">
      <c r="A74">
        <v>64.5</v>
      </c>
      <c r="B74" s="2">
        <f t="shared" si="0"/>
        <v>0.343803507084812</v>
      </c>
    </row>
    <row r="75" spans="1:2" x14ac:dyDescent="0.25">
      <c r="A75">
        <v>65.5</v>
      </c>
      <c r="B75" s="2">
        <f t="shared" ref="B75:B99" si="1">IF(A75&lt;=$F$2,((0.685*ATAN(0.0124*A75))/EXP(0.0063*A75)+0.036),1)</f>
        <v>0.34527855721224587</v>
      </c>
    </row>
    <row r="76" spans="1:2" x14ac:dyDescent="0.25">
      <c r="A76">
        <v>66.5</v>
      </c>
      <c r="B76" s="2">
        <f t="shared" si="1"/>
        <v>0.34668208670050549</v>
      </c>
    </row>
    <row r="77" spans="1:2" x14ac:dyDescent="0.25">
      <c r="A77">
        <v>67.5</v>
      </c>
      <c r="B77" s="2">
        <f t="shared" si="1"/>
        <v>0.34801556229783037</v>
      </c>
    </row>
    <row r="78" spans="1:2" x14ac:dyDescent="0.25">
      <c r="A78">
        <v>68.5</v>
      </c>
      <c r="B78" s="2">
        <f t="shared" si="1"/>
        <v>0.3492804372609486</v>
      </c>
    </row>
    <row r="79" spans="1:2" x14ac:dyDescent="0.25">
      <c r="A79">
        <v>69.5</v>
      </c>
      <c r="B79" s="2">
        <f t="shared" si="1"/>
        <v>0.35047815056906156</v>
      </c>
    </row>
    <row r="80" spans="1:2" x14ac:dyDescent="0.25">
      <c r="A80">
        <v>70.5</v>
      </c>
      <c r="B80" s="2">
        <f t="shared" si="1"/>
        <v>0.35161012620330528</v>
      </c>
    </row>
    <row r="81" spans="1:2" x14ac:dyDescent="0.25">
      <c r="A81">
        <v>71.5</v>
      </c>
      <c r="B81" s="2">
        <f t="shared" si="1"/>
        <v>0.35267777248910415</v>
      </c>
    </row>
    <row r="82" spans="1:2" x14ac:dyDescent="0.25">
      <c r="A82">
        <v>72.5</v>
      </c>
      <c r="B82" s="2">
        <f t="shared" si="1"/>
        <v>0.35368248149881681</v>
      </c>
    </row>
    <row r="83" spans="1:2" x14ac:dyDescent="0.25">
      <c r="A83">
        <v>73.5</v>
      </c>
      <c r="B83" s="2">
        <f t="shared" si="1"/>
        <v>0.35462562851207324</v>
      </c>
    </row>
    <row r="84" spans="1:2" x14ac:dyDescent="0.25">
      <c r="A84">
        <v>74.5</v>
      </c>
      <c r="B84" s="2">
        <f t="shared" si="1"/>
        <v>0.35550857153121151</v>
      </c>
    </row>
    <row r="85" spans="1:2" x14ac:dyDescent="0.25">
      <c r="A85">
        <v>75.5</v>
      </c>
      <c r="B85" s="2">
        <f t="shared" si="1"/>
        <v>0.35633265084924476</v>
      </c>
    </row>
    <row r="86" spans="1:2" x14ac:dyDescent="0.25">
      <c r="A86">
        <v>76.5</v>
      </c>
      <c r="B86" s="2">
        <f t="shared" si="1"/>
        <v>0.3570991886678187</v>
      </c>
    </row>
    <row r="87" spans="1:2" x14ac:dyDescent="0.25">
      <c r="A87">
        <v>77.5</v>
      </c>
      <c r="B87" s="2">
        <f t="shared" si="1"/>
        <v>0.35780948876265978</v>
      </c>
    </row>
    <row r="88" spans="1:2" x14ac:dyDescent="0.25">
      <c r="A88">
        <v>78.5</v>
      </c>
      <c r="B88" s="2">
        <f t="shared" si="1"/>
        <v>0.35846483619405972</v>
      </c>
    </row>
    <row r="89" spans="1:2" x14ac:dyDescent="0.25">
      <c r="A89">
        <v>79.5</v>
      </c>
      <c r="B89" s="2">
        <f t="shared" si="1"/>
        <v>0.3590664970599966</v>
      </c>
    </row>
    <row r="90" spans="1:2" x14ac:dyDescent="0.25">
      <c r="A90">
        <v>80.5</v>
      </c>
      <c r="B90" s="2">
        <f t="shared" si="1"/>
        <v>0.35961571828954719</v>
      </c>
    </row>
    <row r="91" spans="1:2" x14ac:dyDescent="0.25">
      <c r="A91">
        <v>81.5</v>
      </c>
      <c r="B91" s="2">
        <f t="shared" si="1"/>
        <v>0.36011372747431247</v>
      </c>
    </row>
    <row r="92" spans="1:2" x14ac:dyDescent="0.25">
      <c r="A92">
        <v>82.5</v>
      </c>
      <c r="B92" s="2">
        <f t="shared" si="1"/>
        <v>0.36056173273564029</v>
      </c>
    </row>
    <row r="93" spans="1:2" x14ac:dyDescent="0.25">
      <c r="A93">
        <v>83.5</v>
      </c>
      <c r="B93" s="2">
        <f t="shared" si="1"/>
        <v>0.36096092262550006</v>
      </c>
    </row>
    <row r="94" spans="1:2" x14ac:dyDescent="0.25">
      <c r="A94">
        <v>84.5</v>
      </c>
      <c r="B94" s="2">
        <f t="shared" si="1"/>
        <v>0.36131246605893708</v>
      </c>
    </row>
    <row r="95" spans="1:2" x14ac:dyDescent="0.25">
      <c r="A95">
        <v>85.5</v>
      </c>
      <c r="B95" s="2">
        <f t="shared" si="1"/>
        <v>0.36161751227610334</v>
      </c>
    </row>
    <row r="96" spans="1:2" x14ac:dyDescent="0.25">
      <c r="A96">
        <v>86.5</v>
      </c>
      <c r="B96" s="2">
        <f t="shared" si="1"/>
        <v>0.3618771908319412</v>
      </c>
    </row>
    <row r="97" spans="1:3" x14ac:dyDescent="0.25">
      <c r="A97">
        <v>87.5</v>
      </c>
      <c r="B97" s="2">
        <f t="shared" si="1"/>
        <v>0.362092611611666</v>
      </c>
    </row>
    <row r="98" spans="1:3" x14ac:dyDescent="0.25">
      <c r="A98">
        <v>88.5</v>
      </c>
      <c r="B98" s="2">
        <f t="shared" si="1"/>
        <v>0.36226486487027187</v>
      </c>
    </row>
    <row r="99" spans="1:3" x14ac:dyDescent="0.25">
      <c r="A99">
        <v>89.5</v>
      </c>
      <c r="B99" s="2">
        <f t="shared" si="1"/>
        <v>0.36239502129436002</v>
      </c>
    </row>
    <row r="100" spans="1:3" x14ac:dyDescent="0.25">
      <c r="A100">
        <v>90.5</v>
      </c>
      <c r="B100" s="2"/>
      <c r="C100" s="5">
        <v>0.6</v>
      </c>
    </row>
    <row r="101" spans="1:3" x14ac:dyDescent="0.25">
      <c r="A101">
        <v>91.5</v>
      </c>
      <c r="B101" s="2"/>
      <c r="C101" s="5">
        <v>0.6</v>
      </c>
    </row>
    <row r="102" spans="1:3" x14ac:dyDescent="0.25">
      <c r="A102">
        <v>92.5</v>
      </c>
      <c r="B102" s="2"/>
      <c r="C102" s="5">
        <v>0.6</v>
      </c>
    </row>
    <row r="103" spans="1:3" x14ac:dyDescent="0.25">
      <c r="A103">
        <v>93.5</v>
      </c>
      <c r="B103" s="2"/>
      <c r="C103" s="5">
        <v>0.6</v>
      </c>
    </row>
    <row r="104" spans="1:3" x14ac:dyDescent="0.25">
      <c r="A104">
        <v>94.5</v>
      </c>
      <c r="B104" s="2"/>
      <c r="C104" s="5">
        <v>0.6</v>
      </c>
    </row>
    <row r="105" spans="1:3" x14ac:dyDescent="0.25">
      <c r="A105">
        <v>95.5</v>
      </c>
      <c r="B105" s="2"/>
      <c r="C105" s="5">
        <v>0.6</v>
      </c>
    </row>
    <row r="106" spans="1:3" x14ac:dyDescent="0.25">
      <c r="A106">
        <v>96.5</v>
      </c>
      <c r="B106" s="2"/>
      <c r="C106" s="5">
        <v>0.6</v>
      </c>
    </row>
    <row r="107" spans="1:3" x14ac:dyDescent="0.25">
      <c r="A107">
        <v>97.5</v>
      </c>
      <c r="B107" s="2"/>
      <c r="C107" s="5">
        <v>0.6</v>
      </c>
    </row>
    <row r="108" spans="1:3" x14ac:dyDescent="0.25">
      <c r="A108">
        <v>98.5</v>
      </c>
      <c r="B108" s="2"/>
      <c r="C108" s="5">
        <v>0.6</v>
      </c>
    </row>
    <row r="109" spans="1:3" x14ac:dyDescent="0.25">
      <c r="A109">
        <v>99.5</v>
      </c>
      <c r="B109" s="2"/>
      <c r="C109" s="5">
        <v>0.6</v>
      </c>
    </row>
    <row r="110" spans="1:3" x14ac:dyDescent="0.25">
      <c r="A110">
        <v>100.5</v>
      </c>
      <c r="B110" s="2"/>
      <c r="C110" s="5">
        <v>0.6</v>
      </c>
    </row>
    <row r="111" spans="1:3" x14ac:dyDescent="0.25">
      <c r="A111">
        <v>101.5</v>
      </c>
      <c r="B111" s="2"/>
      <c r="C111" s="5">
        <v>0.6</v>
      </c>
    </row>
    <row r="112" spans="1:3" x14ac:dyDescent="0.25">
      <c r="A112">
        <v>102.5</v>
      </c>
      <c r="B112" s="2"/>
      <c r="C112" s="5">
        <v>0.6</v>
      </c>
    </row>
    <row r="113" spans="1:3" x14ac:dyDescent="0.25">
      <c r="A113">
        <v>103.5</v>
      </c>
      <c r="B113" s="2"/>
      <c r="C113" s="5">
        <v>0.6</v>
      </c>
    </row>
    <row r="114" spans="1:3" x14ac:dyDescent="0.25">
      <c r="A114">
        <v>104.5</v>
      </c>
      <c r="B114" s="2"/>
      <c r="C114" s="5">
        <v>0.6</v>
      </c>
    </row>
    <row r="115" spans="1:3" x14ac:dyDescent="0.25">
      <c r="A115">
        <v>105.5</v>
      </c>
      <c r="B115" s="2"/>
      <c r="C115" s="5">
        <v>0.6</v>
      </c>
    </row>
    <row r="116" spans="1:3" x14ac:dyDescent="0.25">
      <c r="A116">
        <v>106.5</v>
      </c>
      <c r="B116" s="2"/>
      <c r="C116" s="5">
        <v>0.6</v>
      </c>
    </row>
    <row r="117" spans="1:3" x14ac:dyDescent="0.25">
      <c r="A117">
        <v>107.5</v>
      </c>
      <c r="B117" s="2"/>
      <c r="C117" s="5">
        <v>0.6</v>
      </c>
    </row>
    <row r="118" spans="1:3" x14ac:dyDescent="0.25">
      <c r="A118">
        <v>108.5</v>
      </c>
      <c r="B118" s="2"/>
      <c r="C118" s="5">
        <v>0.6</v>
      </c>
    </row>
    <row r="119" spans="1:3" x14ac:dyDescent="0.25">
      <c r="A119">
        <v>109.5</v>
      </c>
      <c r="B119" s="2"/>
      <c r="C119" s="5">
        <v>0.6</v>
      </c>
    </row>
    <row r="120" spans="1:3" x14ac:dyDescent="0.25">
      <c r="A120">
        <v>110.5</v>
      </c>
      <c r="B120" s="2"/>
      <c r="C120" s="5">
        <v>0.6</v>
      </c>
    </row>
    <row r="121" spans="1:3" x14ac:dyDescent="0.25">
      <c r="A121">
        <v>111.5</v>
      </c>
      <c r="B121" s="2"/>
      <c r="C121" s="5">
        <v>0.6</v>
      </c>
    </row>
    <row r="122" spans="1:3" x14ac:dyDescent="0.25">
      <c r="A122">
        <v>112.5</v>
      </c>
      <c r="B122" s="2"/>
      <c r="C122" s="5">
        <v>0.6</v>
      </c>
    </row>
    <row r="123" spans="1:3" x14ac:dyDescent="0.25">
      <c r="A123">
        <v>113.5</v>
      </c>
      <c r="B123" s="2"/>
      <c r="C123" s="5">
        <v>0.6</v>
      </c>
    </row>
    <row r="124" spans="1:3" x14ac:dyDescent="0.25">
      <c r="A124">
        <v>114.5</v>
      </c>
      <c r="B124" s="2"/>
      <c r="C124" s="5">
        <v>0.6</v>
      </c>
    </row>
    <row r="125" spans="1:3" x14ac:dyDescent="0.25">
      <c r="A125">
        <v>115.5</v>
      </c>
      <c r="B125" s="2"/>
      <c r="C125" s="5">
        <v>0.6</v>
      </c>
    </row>
    <row r="126" spans="1:3" x14ac:dyDescent="0.25">
      <c r="A126">
        <v>116.5</v>
      </c>
      <c r="B126" s="2"/>
      <c r="C126" s="5">
        <v>0.6</v>
      </c>
    </row>
    <row r="127" spans="1:3" x14ac:dyDescent="0.25">
      <c r="A127">
        <v>117.5</v>
      </c>
      <c r="B127" s="2"/>
      <c r="C127" s="5">
        <v>0.6</v>
      </c>
    </row>
    <row r="128" spans="1:3" x14ac:dyDescent="0.25">
      <c r="A128">
        <v>118.5</v>
      </c>
      <c r="B128" s="2"/>
      <c r="C128" s="5">
        <v>0.6</v>
      </c>
    </row>
    <row r="129" spans="1:3" x14ac:dyDescent="0.25">
      <c r="A129">
        <v>119.5</v>
      </c>
      <c r="B129" s="2"/>
      <c r="C129" s="5">
        <v>0.6</v>
      </c>
    </row>
    <row r="130" spans="1:3" x14ac:dyDescent="0.25">
      <c r="A130">
        <v>120.5</v>
      </c>
      <c r="B130" s="2"/>
      <c r="C130" s="5">
        <v>0.6</v>
      </c>
    </row>
    <row r="131" spans="1:3" x14ac:dyDescent="0.25">
      <c r="A131">
        <v>121.5</v>
      </c>
      <c r="B131" s="2"/>
      <c r="C131" s="5">
        <v>0.6</v>
      </c>
    </row>
    <row r="132" spans="1:3" x14ac:dyDescent="0.25">
      <c r="A132">
        <v>122.5</v>
      </c>
      <c r="B132" s="2"/>
      <c r="C132" s="5">
        <v>0.6</v>
      </c>
    </row>
    <row r="133" spans="1:3" x14ac:dyDescent="0.25">
      <c r="A133">
        <v>123.5</v>
      </c>
      <c r="B133" s="2"/>
      <c r="C133" s="5">
        <v>0.6</v>
      </c>
    </row>
    <row r="134" spans="1:3" x14ac:dyDescent="0.25">
      <c r="A134">
        <v>124.5</v>
      </c>
      <c r="B134" s="2"/>
      <c r="C134" s="5">
        <v>0.6</v>
      </c>
    </row>
    <row r="135" spans="1:3" x14ac:dyDescent="0.25">
      <c r="A135">
        <v>125.5</v>
      </c>
      <c r="B135" s="2"/>
      <c r="C135" s="5">
        <v>0.6</v>
      </c>
    </row>
    <row r="136" spans="1:3" x14ac:dyDescent="0.25">
      <c r="A136">
        <v>126.5</v>
      </c>
      <c r="B136" s="2"/>
      <c r="C136" s="5">
        <v>0.6</v>
      </c>
    </row>
    <row r="137" spans="1:3" x14ac:dyDescent="0.25">
      <c r="A137">
        <v>127.5</v>
      </c>
      <c r="B137" s="2"/>
      <c r="C137" s="5">
        <v>0.6</v>
      </c>
    </row>
    <row r="138" spans="1:3" x14ac:dyDescent="0.25">
      <c r="A138">
        <v>128.5</v>
      </c>
      <c r="B138" s="2"/>
      <c r="C138" s="5">
        <v>0.6</v>
      </c>
    </row>
    <row r="139" spans="1:3" x14ac:dyDescent="0.25">
      <c r="A139">
        <v>129.5</v>
      </c>
      <c r="B139" s="2"/>
      <c r="C139" s="5">
        <v>0.6</v>
      </c>
    </row>
    <row r="140" spans="1:3" x14ac:dyDescent="0.25">
      <c r="A140">
        <v>130.5</v>
      </c>
      <c r="B140" s="2"/>
      <c r="C140" s="5">
        <v>0.6</v>
      </c>
    </row>
    <row r="141" spans="1:3" x14ac:dyDescent="0.25">
      <c r="A141">
        <v>131.5</v>
      </c>
      <c r="B141" s="2"/>
      <c r="C141" s="5">
        <v>0.6</v>
      </c>
    </row>
    <row r="142" spans="1:3" x14ac:dyDescent="0.25">
      <c r="A142">
        <v>132.5</v>
      </c>
      <c r="B142" s="2"/>
      <c r="C142" s="5">
        <v>0.6</v>
      </c>
    </row>
    <row r="143" spans="1:3" x14ac:dyDescent="0.25">
      <c r="A143">
        <v>133.5</v>
      </c>
      <c r="B143" s="2"/>
      <c r="C143" s="5">
        <v>0.6</v>
      </c>
    </row>
    <row r="144" spans="1:3" x14ac:dyDescent="0.25">
      <c r="A144">
        <v>134.5</v>
      </c>
      <c r="B144" s="2"/>
      <c r="C144" s="5">
        <v>0.6</v>
      </c>
    </row>
    <row r="145" spans="1:3" x14ac:dyDescent="0.25">
      <c r="A145">
        <v>135.5</v>
      </c>
      <c r="B145" s="2"/>
      <c r="C145" s="5">
        <v>0.6</v>
      </c>
    </row>
    <row r="146" spans="1:3" x14ac:dyDescent="0.25">
      <c r="A146">
        <v>136.5</v>
      </c>
      <c r="B146" s="2"/>
      <c r="C146" s="5">
        <v>0.6</v>
      </c>
    </row>
    <row r="147" spans="1:3" x14ac:dyDescent="0.25">
      <c r="A147">
        <v>137.5</v>
      </c>
      <c r="B147" s="2"/>
      <c r="C147" s="5">
        <v>0.6</v>
      </c>
    </row>
    <row r="148" spans="1:3" x14ac:dyDescent="0.25">
      <c r="A148">
        <v>138.5</v>
      </c>
      <c r="B148" s="2"/>
      <c r="C148" s="5">
        <v>0.6</v>
      </c>
    </row>
    <row r="149" spans="1:3" x14ac:dyDescent="0.25">
      <c r="A149">
        <v>139.5</v>
      </c>
      <c r="B149" s="2"/>
      <c r="C149" s="5">
        <v>0.6</v>
      </c>
    </row>
    <row r="150" spans="1:3" x14ac:dyDescent="0.25">
      <c r="A150">
        <v>140.5</v>
      </c>
      <c r="B150" s="2"/>
      <c r="C150" s="5">
        <v>0.6</v>
      </c>
    </row>
    <row r="151" spans="1:3" x14ac:dyDescent="0.25">
      <c r="A151">
        <v>141.5</v>
      </c>
      <c r="B151" s="2"/>
      <c r="C151" s="5">
        <v>0.6</v>
      </c>
    </row>
    <row r="152" spans="1:3" x14ac:dyDescent="0.25">
      <c r="A152">
        <v>142.5</v>
      </c>
      <c r="B152" s="2"/>
      <c r="C152" s="5">
        <v>0.6</v>
      </c>
    </row>
    <row r="153" spans="1:3" x14ac:dyDescent="0.25">
      <c r="A153">
        <v>143.5</v>
      </c>
      <c r="B153" s="2"/>
      <c r="C153" s="5">
        <v>0.6</v>
      </c>
    </row>
    <row r="154" spans="1:3" x14ac:dyDescent="0.25">
      <c r="A154">
        <v>144.5</v>
      </c>
      <c r="B154" s="2"/>
      <c r="C154" s="5">
        <v>0.6</v>
      </c>
    </row>
    <row r="155" spans="1:3" x14ac:dyDescent="0.25">
      <c r="A155">
        <v>145.5</v>
      </c>
      <c r="B155" s="2"/>
      <c r="C155" s="5">
        <v>0.6</v>
      </c>
    </row>
    <row r="156" spans="1:3" x14ac:dyDescent="0.25">
      <c r="A156">
        <v>146.5</v>
      </c>
      <c r="B156" s="2"/>
      <c r="C156" s="5">
        <v>0.6</v>
      </c>
    </row>
    <row r="157" spans="1:3" x14ac:dyDescent="0.25">
      <c r="A157">
        <v>147.5</v>
      </c>
      <c r="B157" s="2"/>
      <c r="C157" s="5">
        <v>0.6</v>
      </c>
    </row>
    <row r="158" spans="1:3" x14ac:dyDescent="0.25">
      <c r="A158">
        <v>148.5</v>
      </c>
      <c r="B158" s="2"/>
      <c r="C158" s="5">
        <v>0.6</v>
      </c>
    </row>
    <row r="159" spans="1:3" x14ac:dyDescent="0.25">
      <c r="A159">
        <v>149.5</v>
      </c>
      <c r="B159" s="2"/>
      <c r="C159" s="5">
        <v>0.6</v>
      </c>
    </row>
    <row r="160" spans="1:3" x14ac:dyDescent="0.25">
      <c r="A160">
        <v>150.5</v>
      </c>
      <c r="B160" s="2"/>
      <c r="C160" s="5">
        <v>0.7</v>
      </c>
    </row>
    <row r="161" spans="1:3" x14ac:dyDescent="0.25">
      <c r="A161">
        <v>151.5</v>
      </c>
      <c r="B161" s="2"/>
      <c r="C161" s="5">
        <v>0.7</v>
      </c>
    </row>
    <row r="162" spans="1:3" x14ac:dyDescent="0.25">
      <c r="A162">
        <v>152.5</v>
      </c>
      <c r="B162" s="2"/>
      <c r="C162" s="5">
        <v>0.7</v>
      </c>
    </row>
    <row r="163" spans="1:3" x14ac:dyDescent="0.25">
      <c r="A163">
        <v>153.5</v>
      </c>
      <c r="B163" s="2"/>
      <c r="C163" s="5">
        <v>0.7</v>
      </c>
    </row>
    <row r="164" spans="1:3" x14ac:dyDescent="0.25">
      <c r="A164">
        <v>154.5</v>
      </c>
      <c r="B164" s="2"/>
      <c r="C164" s="5">
        <v>0.7</v>
      </c>
    </row>
    <row r="165" spans="1:3" x14ac:dyDescent="0.25">
      <c r="A165">
        <v>155.5</v>
      </c>
      <c r="C165" s="5">
        <v>0.7</v>
      </c>
    </row>
    <row r="166" spans="1:3" x14ac:dyDescent="0.25">
      <c r="A166">
        <v>156.5</v>
      </c>
      <c r="C166" s="5">
        <v>0.7</v>
      </c>
    </row>
    <row r="167" spans="1:3" x14ac:dyDescent="0.25">
      <c r="A167">
        <v>157.5</v>
      </c>
      <c r="C167" s="5">
        <v>0.7</v>
      </c>
    </row>
    <row r="168" spans="1:3" x14ac:dyDescent="0.25">
      <c r="A168">
        <v>158.5</v>
      </c>
      <c r="C168" s="5">
        <v>0.7</v>
      </c>
    </row>
    <row r="169" spans="1:3" x14ac:dyDescent="0.25">
      <c r="A169">
        <v>159.5</v>
      </c>
      <c r="C169" s="5">
        <v>0.7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59"/>
  <sheetViews>
    <sheetView topLeftCell="A10" zoomScale="145" zoomScaleNormal="145" workbookViewId="0">
      <selection activeCell="G8" sqref="G8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 t="s">
        <v>36</v>
      </c>
      <c r="B2" s="1" t="s">
        <v>39</v>
      </c>
      <c r="D2" s="1" t="s">
        <v>29</v>
      </c>
      <c r="H2" s="8" t="s">
        <v>24</v>
      </c>
      <c r="I2" s="4">
        <v>75</v>
      </c>
      <c r="J2" s="1" t="s">
        <v>23</v>
      </c>
      <c r="M2" s="4">
        <v>125</v>
      </c>
      <c r="N2" s="1"/>
      <c r="R2" s="1"/>
      <c r="U2" s="1"/>
      <c r="V2" s="1"/>
    </row>
    <row r="3" spans="1:22" x14ac:dyDescent="0.25">
      <c r="A3" s="1" t="s">
        <v>37</v>
      </c>
      <c r="B3" s="1" t="s">
        <v>40</v>
      </c>
      <c r="D3" s="1"/>
      <c r="H3" s="8"/>
      <c r="I3" s="4"/>
      <c r="J3" s="1"/>
      <c r="M3" s="4"/>
      <c r="N3" s="1"/>
      <c r="R3" s="1"/>
      <c r="U3" s="1"/>
      <c r="V3" s="1"/>
    </row>
    <row r="4" spans="1:22" x14ac:dyDescent="0.25">
      <c r="A4" s="1" t="s">
        <v>38</v>
      </c>
      <c r="B4" s="1" t="s">
        <v>41</v>
      </c>
      <c r="D4" s="1"/>
      <c r="F4" t="s">
        <v>73</v>
      </c>
      <c r="G4" s="11" t="s">
        <v>75</v>
      </c>
      <c r="H4" s="8"/>
      <c r="I4" s="4"/>
      <c r="J4" s="1"/>
      <c r="M4" s="4"/>
      <c r="N4" s="1"/>
      <c r="R4" s="1"/>
      <c r="U4" s="1"/>
      <c r="V4" s="1"/>
    </row>
    <row r="6" spans="1:22" ht="45" x14ac:dyDescent="0.25">
      <c r="B6" s="10" t="s">
        <v>30</v>
      </c>
      <c r="C6" t="s">
        <v>25</v>
      </c>
      <c r="D6" t="s">
        <v>26</v>
      </c>
    </row>
    <row r="7" spans="1:22" x14ac:dyDescent="0.25">
      <c r="G7" s="7" t="s">
        <v>28</v>
      </c>
    </row>
    <row r="8" spans="1:22" x14ac:dyDescent="0.25">
      <c r="B8">
        <v>0.5</v>
      </c>
      <c r="C8" s="5">
        <f>$G$9*B8+$G$10</f>
        <v>3.3399999999999999E-2</v>
      </c>
      <c r="G8" s="7"/>
    </row>
    <row r="9" spans="1:22" x14ac:dyDescent="0.25">
      <c r="B9">
        <v>1.5</v>
      </c>
      <c r="C9" s="5">
        <f t="shared" ref="C9:C72" si="0">$G$9*B9+$G$10</f>
        <v>3.9199999999999999E-2</v>
      </c>
      <c r="G9" s="7">
        <v>5.7999999999999996E-3</v>
      </c>
    </row>
    <row r="10" spans="1:22" x14ac:dyDescent="0.25">
      <c r="B10">
        <v>2.5</v>
      </c>
      <c r="C10" s="5">
        <f t="shared" si="0"/>
        <v>4.4999999999999998E-2</v>
      </c>
      <c r="G10" s="7">
        <v>3.0499999999999999E-2</v>
      </c>
    </row>
    <row r="11" spans="1:22" x14ac:dyDescent="0.25">
      <c r="B11">
        <v>3.5</v>
      </c>
      <c r="C11" s="5">
        <f t="shared" si="0"/>
        <v>5.0799999999999998E-2</v>
      </c>
    </row>
    <row r="12" spans="1:22" x14ac:dyDescent="0.25">
      <c r="B12">
        <v>4.5</v>
      </c>
      <c r="C12" s="5">
        <f t="shared" si="0"/>
        <v>5.6599999999999998E-2</v>
      </c>
    </row>
    <row r="13" spans="1:22" x14ac:dyDescent="0.25">
      <c r="B13">
        <v>5.5</v>
      </c>
      <c r="C13" s="5">
        <f t="shared" si="0"/>
        <v>6.2399999999999997E-2</v>
      </c>
    </row>
    <row r="14" spans="1:22" x14ac:dyDescent="0.25">
      <c r="B14">
        <v>6.5</v>
      </c>
      <c r="C14" s="5">
        <f t="shared" si="0"/>
        <v>6.8199999999999997E-2</v>
      </c>
    </row>
    <row r="15" spans="1:22" x14ac:dyDescent="0.25">
      <c r="B15">
        <v>7.5</v>
      </c>
      <c r="C15" s="5">
        <f t="shared" si="0"/>
        <v>7.3999999999999996E-2</v>
      </c>
    </row>
    <row r="16" spans="1:22" x14ac:dyDescent="0.25">
      <c r="B16">
        <v>8.5</v>
      </c>
      <c r="C16" s="5">
        <f t="shared" si="0"/>
        <v>7.9799999999999996E-2</v>
      </c>
    </row>
    <row r="17" spans="2:17" x14ac:dyDescent="0.25">
      <c r="B17">
        <v>9.5</v>
      </c>
      <c r="C17" s="5">
        <f t="shared" si="0"/>
        <v>8.5599999999999996E-2</v>
      </c>
    </row>
    <row r="18" spans="2:17" x14ac:dyDescent="0.25">
      <c r="B18">
        <v>10.5</v>
      </c>
      <c r="C18" s="5">
        <f t="shared" si="0"/>
        <v>9.1399999999999995E-2</v>
      </c>
    </row>
    <row r="19" spans="2:17" x14ac:dyDescent="0.25">
      <c r="B19">
        <v>11.5</v>
      </c>
      <c r="C19" s="5">
        <f t="shared" si="0"/>
        <v>9.7199999999999995E-2</v>
      </c>
      <c r="Q19" s="11"/>
    </row>
    <row r="20" spans="2:17" x14ac:dyDescent="0.25">
      <c r="B20">
        <v>12.5</v>
      </c>
      <c r="C20" s="5">
        <f t="shared" si="0"/>
        <v>0.10299999999999999</v>
      </c>
    </row>
    <row r="21" spans="2:17" x14ac:dyDescent="0.25">
      <c r="B21">
        <v>13.5</v>
      </c>
      <c r="C21" s="5">
        <f t="shared" si="0"/>
        <v>0.10879999999999999</v>
      </c>
    </row>
    <row r="22" spans="2:17" x14ac:dyDescent="0.25">
      <c r="B22">
        <v>14.5</v>
      </c>
      <c r="C22" s="5">
        <f t="shared" si="0"/>
        <v>0.11459999999999999</v>
      </c>
    </row>
    <row r="23" spans="2:17" x14ac:dyDescent="0.25">
      <c r="B23">
        <v>15.5</v>
      </c>
      <c r="C23" s="5">
        <f t="shared" si="0"/>
        <v>0.12039999999999999</v>
      </c>
    </row>
    <row r="24" spans="2:17" x14ac:dyDescent="0.25">
      <c r="B24">
        <v>16.5</v>
      </c>
      <c r="C24" s="5">
        <f t="shared" si="0"/>
        <v>0.12619999999999998</v>
      </c>
    </row>
    <row r="25" spans="2:17" x14ac:dyDescent="0.25">
      <c r="B25">
        <v>17.5</v>
      </c>
      <c r="C25" s="5">
        <f t="shared" si="0"/>
        <v>0.13200000000000001</v>
      </c>
    </row>
    <row r="26" spans="2:17" x14ac:dyDescent="0.25">
      <c r="B26">
        <v>18.5</v>
      </c>
      <c r="C26" s="5">
        <f t="shared" si="0"/>
        <v>0.13779999999999998</v>
      </c>
    </row>
    <row r="27" spans="2:17" x14ac:dyDescent="0.25">
      <c r="B27">
        <v>19.5</v>
      </c>
      <c r="C27" s="5">
        <f t="shared" si="0"/>
        <v>0.14360000000000001</v>
      </c>
    </row>
    <row r="28" spans="2:17" x14ac:dyDescent="0.25">
      <c r="B28">
        <v>20.5</v>
      </c>
      <c r="C28" s="5">
        <f t="shared" si="0"/>
        <v>0.14939999999999998</v>
      </c>
    </row>
    <row r="29" spans="2:17" x14ac:dyDescent="0.25">
      <c r="B29">
        <v>21.5</v>
      </c>
      <c r="C29" s="5">
        <f t="shared" si="0"/>
        <v>0.1552</v>
      </c>
    </row>
    <row r="30" spans="2:17" x14ac:dyDescent="0.25">
      <c r="B30">
        <v>22.5</v>
      </c>
      <c r="C30" s="5">
        <f t="shared" si="0"/>
        <v>0.161</v>
      </c>
    </row>
    <row r="31" spans="2:17" x14ac:dyDescent="0.25">
      <c r="B31">
        <v>23.5</v>
      </c>
      <c r="C31" s="5">
        <f t="shared" si="0"/>
        <v>0.16679999999999998</v>
      </c>
    </row>
    <row r="32" spans="2:17" x14ac:dyDescent="0.25">
      <c r="B32">
        <v>24.5</v>
      </c>
      <c r="C32" s="5">
        <f t="shared" si="0"/>
        <v>0.1726</v>
      </c>
    </row>
    <row r="33" spans="2:3" x14ac:dyDescent="0.25">
      <c r="B33">
        <v>25.5</v>
      </c>
      <c r="C33" s="5">
        <f t="shared" si="0"/>
        <v>0.17839999999999998</v>
      </c>
    </row>
    <row r="34" spans="2:3" x14ac:dyDescent="0.25">
      <c r="B34">
        <v>26.5</v>
      </c>
      <c r="C34" s="5">
        <f t="shared" si="0"/>
        <v>0.1842</v>
      </c>
    </row>
    <row r="35" spans="2:3" x14ac:dyDescent="0.25">
      <c r="B35">
        <v>27.5</v>
      </c>
      <c r="C35" s="5">
        <f t="shared" si="0"/>
        <v>0.18999999999999997</v>
      </c>
    </row>
    <row r="36" spans="2:3" x14ac:dyDescent="0.25">
      <c r="B36">
        <v>28.5</v>
      </c>
      <c r="C36" s="5">
        <f t="shared" si="0"/>
        <v>0.1958</v>
      </c>
    </row>
    <row r="37" spans="2:3" x14ac:dyDescent="0.25">
      <c r="B37">
        <v>29.5</v>
      </c>
      <c r="C37" s="5">
        <f t="shared" si="0"/>
        <v>0.20159999999999997</v>
      </c>
    </row>
    <row r="38" spans="2:3" x14ac:dyDescent="0.25">
      <c r="B38">
        <v>30.5</v>
      </c>
      <c r="C38" s="5">
        <f t="shared" si="0"/>
        <v>0.2074</v>
      </c>
    </row>
    <row r="39" spans="2:3" x14ac:dyDescent="0.25">
      <c r="B39">
        <v>31.5</v>
      </c>
      <c r="C39" s="5">
        <f t="shared" si="0"/>
        <v>0.21319999999999997</v>
      </c>
    </row>
    <row r="40" spans="2:3" x14ac:dyDescent="0.25">
      <c r="B40">
        <v>32.5</v>
      </c>
      <c r="C40" s="5">
        <f t="shared" si="0"/>
        <v>0.219</v>
      </c>
    </row>
    <row r="41" spans="2:3" x14ac:dyDescent="0.25">
      <c r="B41">
        <v>33.5</v>
      </c>
      <c r="C41" s="5">
        <f t="shared" si="0"/>
        <v>0.22479999999999997</v>
      </c>
    </row>
    <row r="42" spans="2:3" x14ac:dyDescent="0.25">
      <c r="B42">
        <v>34.5</v>
      </c>
      <c r="C42" s="5">
        <f t="shared" si="0"/>
        <v>0.2306</v>
      </c>
    </row>
    <row r="43" spans="2:3" x14ac:dyDescent="0.25">
      <c r="B43">
        <v>35.5</v>
      </c>
      <c r="C43" s="5">
        <f t="shared" si="0"/>
        <v>0.23639999999999997</v>
      </c>
    </row>
    <row r="44" spans="2:3" x14ac:dyDescent="0.25">
      <c r="B44">
        <v>36.5</v>
      </c>
      <c r="C44" s="5">
        <f t="shared" si="0"/>
        <v>0.2422</v>
      </c>
    </row>
    <row r="45" spans="2:3" x14ac:dyDescent="0.25">
      <c r="B45">
        <v>37.5</v>
      </c>
      <c r="C45" s="5">
        <f t="shared" si="0"/>
        <v>0.24799999999999997</v>
      </c>
    </row>
    <row r="46" spans="2:3" x14ac:dyDescent="0.25">
      <c r="B46">
        <v>38.5</v>
      </c>
      <c r="C46" s="5">
        <f t="shared" si="0"/>
        <v>0.25380000000000003</v>
      </c>
    </row>
    <row r="47" spans="2:3" x14ac:dyDescent="0.25">
      <c r="B47">
        <v>39.5</v>
      </c>
      <c r="C47" s="5">
        <f t="shared" si="0"/>
        <v>0.25959999999999994</v>
      </c>
    </row>
    <row r="48" spans="2:3" x14ac:dyDescent="0.25">
      <c r="B48">
        <v>40.5</v>
      </c>
      <c r="C48" s="5">
        <f t="shared" si="0"/>
        <v>0.26539999999999997</v>
      </c>
    </row>
    <row r="49" spans="2:3" x14ac:dyDescent="0.25">
      <c r="B49">
        <v>41.5</v>
      </c>
      <c r="C49" s="5">
        <f t="shared" si="0"/>
        <v>0.2712</v>
      </c>
    </row>
    <row r="50" spans="2:3" x14ac:dyDescent="0.25">
      <c r="B50">
        <v>42.5</v>
      </c>
      <c r="C50" s="5">
        <f t="shared" si="0"/>
        <v>0.27700000000000002</v>
      </c>
    </row>
    <row r="51" spans="2:3" x14ac:dyDescent="0.25">
      <c r="B51">
        <v>43.5</v>
      </c>
      <c r="C51" s="5">
        <f t="shared" si="0"/>
        <v>0.28279999999999994</v>
      </c>
    </row>
    <row r="52" spans="2:3" x14ac:dyDescent="0.25">
      <c r="B52">
        <v>44.5</v>
      </c>
      <c r="C52" s="5">
        <f t="shared" si="0"/>
        <v>0.28859999999999997</v>
      </c>
    </row>
    <row r="53" spans="2:3" x14ac:dyDescent="0.25">
      <c r="B53">
        <v>45.5</v>
      </c>
      <c r="C53" s="5">
        <f t="shared" si="0"/>
        <v>0.2944</v>
      </c>
    </row>
    <row r="54" spans="2:3" x14ac:dyDescent="0.25">
      <c r="B54">
        <v>46.5</v>
      </c>
      <c r="C54" s="5">
        <f t="shared" si="0"/>
        <v>0.30020000000000002</v>
      </c>
    </row>
    <row r="55" spans="2:3" x14ac:dyDescent="0.25">
      <c r="B55">
        <v>47.5</v>
      </c>
      <c r="C55" s="5">
        <f t="shared" si="0"/>
        <v>0.30599999999999994</v>
      </c>
    </row>
    <row r="56" spans="2:3" x14ac:dyDescent="0.25">
      <c r="B56">
        <v>48.5</v>
      </c>
      <c r="C56" s="5">
        <f t="shared" si="0"/>
        <v>0.31179999999999997</v>
      </c>
    </row>
    <row r="57" spans="2:3" x14ac:dyDescent="0.25">
      <c r="B57">
        <v>49.5</v>
      </c>
      <c r="C57" s="5">
        <f t="shared" si="0"/>
        <v>0.31759999999999999</v>
      </c>
    </row>
    <row r="58" spans="2:3" x14ac:dyDescent="0.25">
      <c r="B58">
        <v>50.5</v>
      </c>
      <c r="C58" s="5">
        <f t="shared" si="0"/>
        <v>0.32340000000000002</v>
      </c>
    </row>
    <row r="59" spans="2:3" x14ac:dyDescent="0.25">
      <c r="B59">
        <v>51.5</v>
      </c>
      <c r="C59" s="5">
        <f t="shared" si="0"/>
        <v>0.32919999999999994</v>
      </c>
    </row>
    <row r="60" spans="2:3" x14ac:dyDescent="0.25">
      <c r="B60">
        <v>52.5</v>
      </c>
      <c r="C60" s="5">
        <f t="shared" si="0"/>
        <v>0.33499999999999996</v>
      </c>
    </row>
    <row r="61" spans="2:3" x14ac:dyDescent="0.25">
      <c r="B61">
        <v>53.5</v>
      </c>
      <c r="C61" s="5">
        <f t="shared" si="0"/>
        <v>0.34079999999999999</v>
      </c>
    </row>
    <row r="62" spans="2:3" x14ac:dyDescent="0.25">
      <c r="B62">
        <v>54.5</v>
      </c>
      <c r="C62" s="5">
        <f t="shared" si="0"/>
        <v>0.34660000000000002</v>
      </c>
    </row>
    <row r="63" spans="2:3" x14ac:dyDescent="0.25">
      <c r="B63">
        <v>55.5</v>
      </c>
      <c r="C63" s="5">
        <f t="shared" si="0"/>
        <v>0.35239999999999994</v>
      </c>
    </row>
    <row r="64" spans="2:3" x14ac:dyDescent="0.25">
      <c r="B64">
        <v>56.5</v>
      </c>
      <c r="C64" s="5">
        <f t="shared" si="0"/>
        <v>0.35819999999999996</v>
      </c>
    </row>
    <row r="65" spans="2:3" x14ac:dyDescent="0.25">
      <c r="B65">
        <v>57.5</v>
      </c>
      <c r="C65" s="5">
        <f t="shared" si="0"/>
        <v>0.36399999999999999</v>
      </c>
    </row>
    <row r="66" spans="2:3" x14ac:dyDescent="0.25">
      <c r="B66">
        <v>58.5</v>
      </c>
      <c r="C66" s="5">
        <f t="shared" si="0"/>
        <v>0.36980000000000002</v>
      </c>
    </row>
    <row r="67" spans="2:3" x14ac:dyDescent="0.25">
      <c r="B67">
        <v>59.5</v>
      </c>
      <c r="C67" s="5">
        <f t="shared" si="0"/>
        <v>0.37559999999999993</v>
      </c>
    </row>
    <row r="68" spans="2:3" x14ac:dyDescent="0.25">
      <c r="B68">
        <v>60.5</v>
      </c>
      <c r="C68" s="5">
        <f t="shared" si="0"/>
        <v>0.38139999999999996</v>
      </c>
    </row>
    <row r="69" spans="2:3" x14ac:dyDescent="0.25">
      <c r="B69">
        <v>61.5</v>
      </c>
      <c r="C69" s="5">
        <f t="shared" si="0"/>
        <v>0.38719999999999999</v>
      </c>
    </row>
    <row r="70" spans="2:3" x14ac:dyDescent="0.25">
      <c r="B70">
        <v>62.5</v>
      </c>
      <c r="C70" s="5">
        <f t="shared" si="0"/>
        <v>0.39300000000000002</v>
      </c>
    </row>
    <row r="71" spans="2:3" x14ac:dyDescent="0.25">
      <c r="B71">
        <v>63.5</v>
      </c>
      <c r="C71" s="5">
        <f t="shared" si="0"/>
        <v>0.39879999999999993</v>
      </c>
    </row>
    <row r="72" spans="2:3" x14ac:dyDescent="0.25">
      <c r="B72">
        <v>64.5</v>
      </c>
      <c r="C72" s="5">
        <f t="shared" si="0"/>
        <v>0.40459999999999996</v>
      </c>
    </row>
    <row r="73" spans="2:3" x14ac:dyDescent="0.25">
      <c r="B73">
        <v>65.5</v>
      </c>
      <c r="C73" s="5">
        <f t="shared" ref="C73:C122" si="1">$G$9*B73+$G$10</f>
        <v>0.41039999999999999</v>
      </c>
    </row>
    <row r="74" spans="2:3" x14ac:dyDescent="0.25">
      <c r="B74">
        <v>66.5</v>
      </c>
      <c r="C74" s="5">
        <f t="shared" si="1"/>
        <v>0.41620000000000001</v>
      </c>
    </row>
    <row r="75" spans="2:3" x14ac:dyDescent="0.25">
      <c r="B75">
        <v>67.5</v>
      </c>
      <c r="C75" s="5">
        <f t="shared" si="1"/>
        <v>0.42199999999999993</v>
      </c>
    </row>
    <row r="76" spans="2:3" x14ac:dyDescent="0.25">
      <c r="B76">
        <v>68.5</v>
      </c>
      <c r="C76" s="5">
        <f t="shared" si="1"/>
        <v>0.42779999999999996</v>
      </c>
    </row>
    <row r="77" spans="2:3" x14ac:dyDescent="0.25">
      <c r="B77">
        <v>69.5</v>
      </c>
      <c r="C77" s="5">
        <f t="shared" si="1"/>
        <v>0.43359999999999999</v>
      </c>
    </row>
    <row r="78" spans="2:3" x14ac:dyDescent="0.25">
      <c r="B78">
        <v>70.5</v>
      </c>
      <c r="C78" s="5">
        <f t="shared" si="1"/>
        <v>0.43940000000000001</v>
      </c>
    </row>
    <row r="79" spans="2:3" x14ac:dyDescent="0.25">
      <c r="B79">
        <v>71.5</v>
      </c>
      <c r="C79" s="5">
        <f t="shared" si="1"/>
        <v>0.44519999999999993</v>
      </c>
    </row>
    <row r="80" spans="2:3" x14ac:dyDescent="0.25">
      <c r="B80">
        <v>72.5</v>
      </c>
      <c r="C80" s="5">
        <f t="shared" si="1"/>
        <v>0.45099999999999996</v>
      </c>
    </row>
    <row r="81" spans="2:3" x14ac:dyDescent="0.25">
      <c r="B81">
        <v>73.5</v>
      </c>
      <c r="C81" s="5">
        <f t="shared" si="1"/>
        <v>0.45679999999999998</v>
      </c>
    </row>
    <row r="82" spans="2:3" x14ac:dyDescent="0.25">
      <c r="B82">
        <v>74.5</v>
      </c>
      <c r="C82" s="5">
        <f t="shared" si="1"/>
        <v>0.46260000000000001</v>
      </c>
    </row>
    <row r="83" spans="2:3" x14ac:dyDescent="0.25">
      <c r="B83">
        <v>75.5</v>
      </c>
      <c r="C83" s="5">
        <f t="shared" si="1"/>
        <v>0.46839999999999993</v>
      </c>
    </row>
    <row r="84" spans="2:3" x14ac:dyDescent="0.25">
      <c r="B84">
        <v>76.5</v>
      </c>
      <c r="C84" s="5">
        <f t="shared" si="1"/>
        <v>0.47419999999999995</v>
      </c>
    </row>
    <row r="85" spans="2:3" x14ac:dyDescent="0.25">
      <c r="B85">
        <v>77.5</v>
      </c>
      <c r="C85" s="5">
        <f t="shared" si="1"/>
        <v>0.48</v>
      </c>
    </row>
    <row r="86" spans="2:3" x14ac:dyDescent="0.25">
      <c r="B86">
        <v>78.5</v>
      </c>
      <c r="C86" s="5">
        <f t="shared" si="1"/>
        <v>0.48580000000000001</v>
      </c>
    </row>
    <row r="87" spans="2:3" x14ac:dyDescent="0.25">
      <c r="B87">
        <v>79.5</v>
      </c>
      <c r="C87" s="5">
        <f t="shared" si="1"/>
        <v>0.49159999999999993</v>
      </c>
    </row>
    <row r="88" spans="2:3" x14ac:dyDescent="0.25">
      <c r="B88">
        <v>80.5</v>
      </c>
      <c r="C88" s="5">
        <f t="shared" si="1"/>
        <v>0.49739999999999995</v>
      </c>
    </row>
    <row r="89" spans="2:3" x14ac:dyDescent="0.25">
      <c r="B89">
        <v>81.5</v>
      </c>
      <c r="C89" s="5">
        <f t="shared" si="1"/>
        <v>0.50319999999999998</v>
      </c>
    </row>
    <row r="90" spans="2:3" x14ac:dyDescent="0.25">
      <c r="B90">
        <v>82.5</v>
      </c>
      <c r="C90" s="5">
        <f t="shared" si="1"/>
        <v>0.50900000000000001</v>
      </c>
    </row>
    <row r="91" spans="2:3" x14ac:dyDescent="0.25">
      <c r="B91">
        <v>83.5</v>
      </c>
      <c r="C91" s="5">
        <f t="shared" si="1"/>
        <v>0.51479999999999992</v>
      </c>
    </row>
    <row r="92" spans="2:3" x14ac:dyDescent="0.25">
      <c r="B92">
        <v>84.5</v>
      </c>
      <c r="C92" s="5">
        <f t="shared" si="1"/>
        <v>0.52059999999999995</v>
      </c>
    </row>
    <row r="93" spans="2:3" x14ac:dyDescent="0.25">
      <c r="B93">
        <v>85.5</v>
      </c>
      <c r="C93" s="5">
        <f t="shared" si="1"/>
        <v>0.52639999999999998</v>
      </c>
    </row>
    <row r="94" spans="2:3" x14ac:dyDescent="0.25">
      <c r="B94">
        <v>86.5</v>
      </c>
      <c r="C94" s="5">
        <f t="shared" si="1"/>
        <v>0.5321999999999999</v>
      </c>
    </row>
    <row r="95" spans="2:3" x14ac:dyDescent="0.25">
      <c r="B95">
        <v>87.5</v>
      </c>
      <c r="C95" s="5">
        <f t="shared" si="1"/>
        <v>0.53799999999999992</v>
      </c>
    </row>
    <row r="96" spans="2:3" x14ac:dyDescent="0.25">
      <c r="B96">
        <v>88.5</v>
      </c>
      <c r="C96" s="5">
        <f t="shared" si="1"/>
        <v>0.54379999999999995</v>
      </c>
    </row>
    <row r="97" spans="2:3" x14ac:dyDescent="0.25">
      <c r="B97">
        <v>89.5</v>
      </c>
      <c r="C97" s="5">
        <f t="shared" si="1"/>
        <v>0.54959999999999998</v>
      </c>
    </row>
    <row r="98" spans="2:3" x14ac:dyDescent="0.25">
      <c r="B98">
        <v>90.5</v>
      </c>
      <c r="C98" s="5">
        <f t="shared" si="1"/>
        <v>0.55539999999999989</v>
      </c>
    </row>
    <row r="99" spans="2:3" x14ac:dyDescent="0.25">
      <c r="B99">
        <v>91.5</v>
      </c>
      <c r="C99" s="5">
        <f t="shared" si="1"/>
        <v>0.56119999999999992</v>
      </c>
    </row>
    <row r="100" spans="2:3" x14ac:dyDescent="0.25">
      <c r="B100">
        <v>92.5</v>
      </c>
      <c r="C100" s="5">
        <f t="shared" si="1"/>
        <v>0.56699999999999995</v>
      </c>
    </row>
    <row r="101" spans="2:3" x14ac:dyDescent="0.25">
      <c r="B101">
        <v>93.5</v>
      </c>
      <c r="C101" s="5">
        <f t="shared" si="1"/>
        <v>0.57279999999999998</v>
      </c>
    </row>
    <row r="102" spans="2:3" x14ac:dyDescent="0.25">
      <c r="B102">
        <v>94.5</v>
      </c>
      <c r="C102" s="5">
        <f t="shared" si="1"/>
        <v>0.57859999999999989</v>
      </c>
    </row>
    <row r="103" spans="2:3" x14ac:dyDescent="0.25">
      <c r="B103">
        <v>95.5</v>
      </c>
      <c r="C103" s="5">
        <f t="shared" si="1"/>
        <v>0.58439999999999992</v>
      </c>
    </row>
    <row r="104" spans="2:3" x14ac:dyDescent="0.25">
      <c r="B104">
        <v>96.5</v>
      </c>
      <c r="C104" s="5">
        <f t="shared" si="1"/>
        <v>0.59019999999999995</v>
      </c>
    </row>
    <row r="105" spans="2:3" x14ac:dyDescent="0.25">
      <c r="B105">
        <v>97.5</v>
      </c>
      <c r="C105" s="5">
        <f t="shared" si="1"/>
        <v>0.59599999999999997</v>
      </c>
    </row>
    <row r="106" spans="2:3" x14ac:dyDescent="0.25">
      <c r="B106">
        <v>98.5</v>
      </c>
      <c r="C106" s="5">
        <f t="shared" si="1"/>
        <v>0.60179999999999989</v>
      </c>
    </row>
    <row r="107" spans="2:3" x14ac:dyDescent="0.25">
      <c r="B107">
        <v>99.5</v>
      </c>
      <c r="C107" s="5">
        <f t="shared" si="1"/>
        <v>0.60759999999999992</v>
      </c>
    </row>
    <row r="108" spans="2:3" x14ac:dyDescent="0.25">
      <c r="B108">
        <v>100.5</v>
      </c>
      <c r="C108" s="5">
        <f t="shared" si="1"/>
        <v>0.61339999999999995</v>
      </c>
    </row>
    <row r="109" spans="2:3" x14ac:dyDescent="0.25">
      <c r="B109">
        <v>101.5</v>
      </c>
      <c r="C109" s="5">
        <f t="shared" si="1"/>
        <v>0.61919999999999997</v>
      </c>
    </row>
    <row r="110" spans="2:3" x14ac:dyDescent="0.25">
      <c r="B110">
        <v>102.5</v>
      </c>
      <c r="C110" s="5">
        <f t="shared" si="1"/>
        <v>0.62499999999999989</v>
      </c>
    </row>
    <row r="111" spans="2:3" x14ac:dyDescent="0.25">
      <c r="B111">
        <v>103.5</v>
      </c>
      <c r="C111" s="5">
        <f t="shared" si="1"/>
        <v>0.63079999999999992</v>
      </c>
    </row>
    <row r="112" spans="2:3" x14ac:dyDescent="0.25">
      <c r="B112">
        <v>104.5</v>
      </c>
      <c r="C112" s="5">
        <f t="shared" si="1"/>
        <v>0.63659999999999994</v>
      </c>
    </row>
    <row r="113" spans="2:4" x14ac:dyDescent="0.25">
      <c r="B113">
        <v>105.5</v>
      </c>
      <c r="C113" s="5">
        <f t="shared" si="1"/>
        <v>0.64239999999999997</v>
      </c>
    </row>
    <row r="114" spans="2:4" x14ac:dyDescent="0.25">
      <c r="B114">
        <v>106.5</v>
      </c>
      <c r="C114" s="5">
        <f t="shared" si="1"/>
        <v>0.64819999999999989</v>
      </c>
    </row>
    <row r="115" spans="2:4" x14ac:dyDescent="0.25">
      <c r="B115">
        <v>107.5</v>
      </c>
      <c r="C115" s="5">
        <f t="shared" si="1"/>
        <v>0.65399999999999991</v>
      </c>
    </row>
    <row r="116" spans="2:4" x14ac:dyDescent="0.25">
      <c r="B116">
        <v>108.5</v>
      </c>
      <c r="C116" s="5">
        <f t="shared" si="1"/>
        <v>0.65979999999999994</v>
      </c>
    </row>
    <row r="117" spans="2:4" x14ac:dyDescent="0.25">
      <c r="B117">
        <v>109.5</v>
      </c>
      <c r="C117" s="5">
        <f t="shared" si="1"/>
        <v>0.66559999999999997</v>
      </c>
    </row>
    <row r="118" spans="2:4" x14ac:dyDescent="0.25">
      <c r="B118">
        <v>110.5</v>
      </c>
      <c r="C118" s="5">
        <f t="shared" si="1"/>
        <v>0.67139999999999989</v>
      </c>
    </row>
    <row r="119" spans="2:4" x14ac:dyDescent="0.25">
      <c r="B119">
        <v>111.5</v>
      </c>
      <c r="C119" s="5">
        <f t="shared" si="1"/>
        <v>0.67719999999999991</v>
      </c>
    </row>
    <row r="120" spans="2:4" x14ac:dyDescent="0.25">
      <c r="B120">
        <v>112.5</v>
      </c>
      <c r="C120" s="5">
        <f t="shared" si="1"/>
        <v>0.68299999999999994</v>
      </c>
    </row>
    <row r="121" spans="2:4" x14ac:dyDescent="0.25">
      <c r="B121">
        <v>113.5</v>
      </c>
      <c r="C121" s="5">
        <f t="shared" si="1"/>
        <v>0.68879999999999997</v>
      </c>
    </row>
    <row r="122" spans="2:4" x14ac:dyDescent="0.25">
      <c r="B122">
        <v>114.5</v>
      </c>
      <c r="C122" s="5">
        <f t="shared" si="1"/>
        <v>0.69459999999999988</v>
      </c>
    </row>
    <row r="123" spans="2:4" x14ac:dyDescent="0.25">
      <c r="B123">
        <v>115.5</v>
      </c>
      <c r="C123" s="5"/>
      <c r="D123" s="9">
        <v>0.7</v>
      </c>
    </row>
    <row r="124" spans="2:4" x14ac:dyDescent="0.25">
      <c r="B124">
        <v>116.5</v>
      </c>
      <c r="C124" s="5"/>
      <c r="D124" s="9">
        <v>0.7</v>
      </c>
    </row>
    <row r="125" spans="2:4" x14ac:dyDescent="0.25">
      <c r="B125">
        <v>117.5</v>
      </c>
      <c r="C125" s="5"/>
      <c r="D125" s="9">
        <v>0.7</v>
      </c>
    </row>
    <row r="126" spans="2:4" x14ac:dyDescent="0.25">
      <c r="B126">
        <v>118.5</v>
      </c>
      <c r="C126" s="5"/>
      <c r="D126" s="9">
        <v>0.7</v>
      </c>
    </row>
    <row r="127" spans="2:4" x14ac:dyDescent="0.25">
      <c r="B127">
        <v>119.5</v>
      </c>
      <c r="C127" s="5"/>
      <c r="D127" s="9">
        <v>0.7</v>
      </c>
    </row>
    <row r="128" spans="2:4" x14ac:dyDescent="0.25">
      <c r="B128">
        <v>120.5</v>
      </c>
      <c r="C128" s="5"/>
      <c r="D128" s="9">
        <v>0.7</v>
      </c>
    </row>
    <row r="129" spans="2:4" x14ac:dyDescent="0.25">
      <c r="B129">
        <v>121.5</v>
      </c>
      <c r="C129" s="5"/>
      <c r="D129" s="9">
        <v>0.7</v>
      </c>
    </row>
    <row r="130" spans="2:4" x14ac:dyDescent="0.25">
      <c r="B130">
        <v>122.5</v>
      </c>
      <c r="C130" s="5"/>
      <c r="D130" s="9">
        <v>0.7</v>
      </c>
    </row>
    <row r="131" spans="2:4" x14ac:dyDescent="0.25">
      <c r="B131">
        <v>123.5</v>
      </c>
      <c r="C131" s="5"/>
      <c r="D131" s="9">
        <v>0.7</v>
      </c>
    </row>
    <row r="132" spans="2:4" x14ac:dyDescent="0.25">
      <c r="B132">
        <v>124.5</v>
      </c>
      <c r="C132" s="5"/>
      <c r="D132" s="9">
        <v>0.7</v>
      </c>
    </row>
    <row r="133" spans="2:4" x14ac:dyDescent="0.25">
      <c r="B133">
        <v>125.5</v>
      </c>
      <c r="C133" s="5"/>
      <c r="D133" s="9">
        <v>0.7</v>
      </c>
    </row>
    <row r="134" spans="2:4" x14ac:dyDescent="0.25">
      <c r="B134">
        <v>126.5</v>
      </c>
      <c r="C134" s="5"/>
      <c r="D134" s="9">
        <v>0.7</v>
      </c>
    </row>
    <row r="135" spans="2:4" x14ac:dyDescent="0.25">
      <c r="B135">
        <v>127.5</v>
      </c>
      <c r="C135" s="5"/>
      <c r="D135" s="9">
        <v>0.7</v>
      </c>
    </row>
    <row r="136" spans="2:4" x14ac:dyDescent="0.25">
      <c r="B136">
        <v>128.5</v>
      </c>
      <c r="C136" s="5"/>
      <c r="D136" s="9">
        <v>0.7</v>
      </c>
    </row>
    <row r="137" spans="2:4" x14ac:dyDescent="0.25">
      <c r="B137">
        <v>129.5</v>
      </c>
      <c r="C137" s="5"/>
      <c r="D137" s="9">
        <v>0.7</v>
      </c>
    </row>
    <row r="138" spans="2:4" x14ac:dyDescent="0.25">
      <c r="B138">
        <v>130.5</v>
      </c>
      <c r="C138" s="5"/>
      <c r="D138" s="9">
        <v>0.7</v>
      </c>
    </row>
    <row r="139" spans="2:4" x14ac:dyDescent="0.25">
      <c r="B139">
        <v>131.5</v>
      </c>
      <c r="C139" s="5"/>
      <c r="D139" s="9">
        <v>0.7</v>
      </c>
    </row>
    <row r="140" spans="2:4" x14ac:dyDescent="0.25">
      <c r="B140">
        <v>132.5</v>
      </c>
      <c r="C140" s="5"/>
      <c r="D140" s="9">
        <v>0.7</v>
      </c>
    </row>
    <row r="141" spans="2:4" x14ac:dyDescent="0.25">
      <c r="B141">
        <v>133.5</v>
      </c>
      <c r="C141" s="5"/>
      <c r="D141" s="9">
        <v>0.7</v>
      </c>
    </row>
    <row r="142" spans="2:4" x14ac:dyDescent="0.25">
      <c r="B142">
        <v>134.5</v>
      </c>
      <c r="C142" s="5"/>
      <c r="D142" s="9">
        <v>0.7</v>
      </c>
    </row>
    <row r="143" spans="2:4" x14ac:dyDescent="0.25">
      <c r="B143">
        <v>135.5</v>
      </c>
      <c r="C143" s="5"/>
      <c r="D143" s="9">
        <v>0.7</v>
      </c>
    </row>
    <row r="144" spans="2:4" x14ac:dyDescent="0.25">
      <c r="B144">
        <v>136.5</v>
      </c>
      <c r="C144" s="5"/>
      <c r="D144" s="9">
        <v>0.7</v>
      </c>
    </row>
    <row r="145" spans="2:4" x14ac:dyDescent="0.25">
      <c r="B145">
        <v>137.5</v>
      </c>
      <c r="C145" s="5"/>
      <c r="D145" s="9">
        <v>0.7</v>
      </c>
    </row>
    <row r="146" spans="2:4" x14ac:dyDescent="0.25">
      <c r="B146">
        <v>138.5</v>
      </c>
      <c r="C146" s="5"/>
      <c r="D146" s="9">
        <v>0.7</v>
      </c>
    </row>
    <row r="147" spans="2:4" x14ac:dyDescent="0.25">
      <c r="B147">
        <v>139.5</v>
      </c>
      <c r="C147" s="5"/>
      <c r="D147" s="9">
        <v>0.7</v>
      </c>
    </row>
    <row r="148" spans="2:4" x14ac:dyDescent="0.25">
      <c r="B148">
        <v>140.5</v>
      </c>
      <c r="C148" s="5"/>
      <c r="D148" s="9">
        <v>0.7</v>
      </c>
    </row>
    <row r="149" spans="2:4" x14ac:dyDescent="0.25">
      <c r="B149">
        <v>141.5</v>
      </c>
      <c r="C149" s="5"/>
      <c r="D149" s="9">
        <v>0.7</v>
      </c>
    </row>
    <row r="150" spans="2:4" x14ac:dyDescent="0.25">
      <c r="B150">
        <v>142.5</v>
      </c>
      <c r="C150" s="5"/>
      <c r="D150" s="9">
        <v>0.7</v>
      </c>
    </row>
    <row r="151" spans="2:4" x14ac:dyDescent="0.25">
      <c r="B151">
        <v>143.5</v>
      </c>
      <c r="C151" s="5"/>
      <c r="D151" s="9">
        <v>0.7</v>
      </c>
    </row>
    <row r="152" spans="2:4" x14ac:dyDescent="0.25">
      <c r="B152">
        <v>144.5</v>
      </c>
      <c r="C152" s="5"/>
      <c r="D152" s="9">
        <v>0.7</v>
      </c>
    </row>
    <row r="153" spans="2:4" x14ac:dyDescent="0.25">
      <c r="B153">
        <v>145.5</v>
      </c>
      <c r="C153" s="5"/>
      <c r="D153" s="9">
        <v>0.7</v>
      </c>
    </row>
    <row r="154" spans="2:4" x14ac:dyDescent="0.25">
      <c r="B154">
        <v>146.5</v>
      </c>
      <c r="C154" s="5"/>
      <c r="D154" s="9">
        <v>0.7</v>
      </c>
    </row>
    <row r="155" spans="2:4" x14ac:dyDescent="0.25">
      <c r="B155">
        <v>147.5</v>
      </c>
      <c r="C155" s="5"/>
      <c r="D155" s="9">
        <v>0.7</v>
      </c>
    </row>
    <row r="156" spans="2:4" x14ac:dyDescent="0.25">
      <c r="B156">
        <v>148.5</v>
      </c>
      <c r="C156" s="5"/>
      <c r="D156" s="9">
        <v>0.7</v>
      </c>
    </row>
    <row r="157" spans="2:4" x14ac:dyDescent="0.25">
      <c r="B157">
        <v>149.5</v>
      </c>
      <c r="C157" s="5"/>
      <c r="D157" s="9">
        <v>0.7</v>
      </c>
    </row>
    <row r="158" spans="2:4" x14ac:dyDescent="0.25">
      <c r="B158">
        <v>150.5</v>
      </c>
      <c r="C158" s="5"/>
      <c r="D158" s="9">
        <v>0.7</v>
      </c>
    </row>
    <row r="159" spans="2:4" x14ac:dyDescent="0.25">
      <c r="B159">
        <v>151.5</v>
      </c>
      <c r="C159" s="5"/>
      <c r="D159" s="9">
        <v>0.7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64"/>
  <sheetViews>
    <sheetView zoomScale="145" zoomScaleNormal="145" workbookViewId="0">
      <selection activeCell="J15" sqref="J15"/>
    </sheetView>
  </sheetViews>
  <sheetFormatPr defaultRowHeight="15" x14ac:dyDescent="0.25"/>
  <cols>
    <col min="1" max="1" width="13.7109375" customWidth="1"/>
    <col min="2" max="2" width="37.42578125" customWidth="1"/>
    <col min="5" max="5" width="11.5703125" customWidth="1"/>
    <col min="7" max="7" width="9.140625" customWidth="1"/>
    <col min="20" max="20" width="13.140625" customWidth="1"/>
  </cols>
  <sheetData>
    <row r="1" spans="1:21" x14ac:dyDescent="0.25">
      <c r="A1" s="12" t="s">
        <v>31</v>
      </c>
    </row>
    <row r="2" spans="1:21" x14ac:dyDescent="0.25">
      <c r="A2" s="12"/>
    </row>
    <row r="3" spans="1:21" x14ac:dyDescent="0.25">
      <c r="A3" s="12"/>
    </row>
    <row r="5" spans="1:21" x14ac:dyDescent="0.25">
      <c r="A5" t="s">
        <v>32</v>
      </c>
      <c r="C5" s="11" t="s">
        <v>33</v>
      </c>
    </row>
    <row r="7" spans="1:21" x14ac:dyDescent="0.25">
      <c r="A7" s="1" t="s">
        <v>54</v>
      </c>
      <c r="B7" s="1" t="s">
        <v>56</v>
      </c>
      <c r="C7" s="1" t="s">
        <v>29</v>
      </c>
      <c r="G7" s="8" t="s">
        <v>24</v>
      </c>
      <c r="H7" s="4">
        <v>60</v>
      </c>
      <c r="I7" s="1" t="s">
        <v>23</v>
      </c>
      <c r="L7" s="4">
        <v>125</v>
      </c>
      <c r="M7" s="1"/>
      <c r="Q7" s="1"/>
      <c r="T7" s="1"/>
      <c r="U7" s="1"/>
    </row>
    <row r="8" spans="1:21" x14ac:dyDescent="0.25">
      <c r="A8" s="1" t="s">
        <v>55</v>
      </c>
      <c r="B8" s="1" t="s">
        <v>57</v>
      </c>
      <c r="C8" s="1"/>
      <c r="G8" s="8"/>
      <c r="H8" s="4"/>
      <c r="I8" s="1"/>
      <c r="L8" s="4"/>
      <c r="M8" s="1"/>
      <c r="Q8" s="1"/>
      <c r="T8" s="1"/>
      <c r="U8" s="1"/>
    </row>
    <row r="9" spans="1:21" x14ac:dyDescent="0.25">
      <c r="A9" s="1"/>
      <c r="C9" s="1"/>
      <c r="G9" s="8"/>
      <c r="H9" s="4"/>
      <c r="I9" s="1"/>
      <c r="L9" s="4"/>
      <c r="M9" s="1"/>
      <c r="Q9" s="1"/>
      <c r="T9" s="1"/>
      <c r="U9" s="1"/>
    </row>
    <row r="11" spans="1:21" ht="45" x14ac:dyDescent="0.25">
      <c r="A11" s="10" t="s">
        <v>30</v>
      </c>
      <c r="B11" t="s">
        <v>25</v>
      </c>
      <c r="C11" t="s">
        <v>26</v>
      </c>
      <c r="F11" t="s">
        <v>35</v>
      </c>
      <c r="H11" s="13" t="s">
        <v>34</v>
      </c>
    </row>
    <row r="12" spans="1:21" x14ac:dyDescent="0.25">
      <c r="F12" s="14">
        <v>2.0999999999999999E-3</v>
      </c>
      <c r="H12" s="7">
        <v>6.1000000000000004E-3</v>
      </c>
    </row>
    <row r="13" spans="1:21" x14ac:dyDescent="0.25">
      <c r="A13">
        <v>0.5</v>
      </c>
      <c r="B13" s="5">
        <f>($F$12*A13^$F$13*LN(A13))/EXP($F$14*A13)+$F$15</f>
        <v>4.8317282779562237E-2</v>
      </c>
      <c r="F13" s="14">
        <v>1.08</v>
      </c>
      <c r="H13" s="7">
        <v>-5.9799999999999999E-2</v>
      </c>
    </row>
    <row r="14" spans="1:21" x14ac:dyDescent="0.25">
      <c r="A14">
        <v>1.5</v>
      </c>
      <c r="B14" s="5">
        <f t="shared" ref="B14:B72" si="0">($F$12*A14^$F$13*LN(A14))/EXP($F$14*A14)+$F$15</f>
        <v>5.0286106202204438E-2</v>
      </c>
      <c r="F14" s="14">
        <v>1.7000000000000001E-2</v>
      </c>
    </row>
    <row r="15" spans="1:21" x14ac:dyDescent="0.25">
      <c r="A15">
        <v>2.5</v>
      </c>
      <c r="B15" s="5">
        <f t="shared" si="0"/>
        <v>5.3961012055461929E-2</v>
      </c>
      <c r="F15" s="14">
        <v>4.9000000000000002E-2</v>
      </c>
    </row>
    <row r="16" spans="1:21" x14ac:dyDescent="0.25">
      <c r="A16">
        <v>3.5</v>
      </c>
      <c r="B16" s="5">
        <f t="shared" si="0"/>
        <v>5.8590498200349853E-2</v>
      </c>
    </row>
    <row r="17" spans="1:2" x14ac:dyDescent="0.25">
      <c r="A17">
        <v>4.5</v>
      </c>
      <c r="B17" s="5">
        <f t="shared" si="0"/>
        <v>6.38503081826515E-2</v>
      </c>
    </row>
    <row r="18" spans="1:2" x14ac:dyDescent="0.25">
      <c r="A18">
        <v>5.5</v>
      </c>
      <c r="B18" s="5">
        <f t="shared" si="0"/>
        <v>6.9552501020121116E-2</v>
      </c>
    </row>
    <row r="19" spans="1:2" x14ac:dyDescent="0.25">
      <c r="A19">
        <v>6.5</v>
      </c>
      <c r="B19" s="5">
        <f t="shared" si="0"/>
        <v>7.5572727118702263E-2</v>
      </c>
    </row>
    <row r="20" spans="1:2" x14ac:dyDescent="0.25">
      <c r="A20">
        <v>7.5</v>
      </c>
      <c r="B20" s="5">
        <f t="shared" si="0"/>
        <v>8.1822152627081354E-2</v>
      </c>
    </row>
    <row r="21" spans="1:2" x14ac:dyDescent="0.25">
      <c r="A21">
        <v>8.5</v>
      </c>
      <c r="B21" s="5">
        <f t="shared" si="0"/>
        <v>8.823407178163481E-2</v>
      </c>
    </row>
    <row r="22" spans="1:2" x14ac:dyDescent="0.25">
      <c r="A22">
        <v>9.5</v>
      </c>
      <c r="B22" s="5">
        <f t="shared" si="0"/>
        <v>9.4756628725626402E-2</v>
      </c>
    </row>
    <row r="23" spans="1:2" x14ac:dyDescent="0.25">
      <c r="A23">
        <v>10.5</v>
      </c>
      <c r="B23" s="5">
        <f t="shared" si="0"/>
        <v>0.10134848490548742</v>
      </c>
    </row>
    <row r="24" spans="1:2" x14ac:dyDescent="0.25">
      <c r="A24">
        <v>11.5</v>
      </c>
      <c r="B24" s="5">
        <f t="shared" si="0"/>
        <v>0.10797606122644915</v>
      </c>
    </row>
    <row r="25" spans="1:2" x14ac:dyDescent="0.25">
      <c r="A25">
        <v>12.5</v>
      </c>
      <c r="B25" s="5">
        <f t="shared" si="0"/>
        <v>0.11461168950072059</v>
      </c>
    </row>
    <row r="26" spans="1:2" x14ac:dyDescent="0.25">
      <c r="A26">
        <v>13.5</v>
      </c>
      <c r="B26" s="5">
        <f t="shared" si="0"/>
        <v>0.12123232134012821</v>
      </c>
    </row>
    <row r="27" spans="1:2" x14ac:dyDescent="0.25">
      <c r="A27">
        <v>14.5</v>
      </c>
      <c r="B27" s="5">
        <f t="shared" si="0"/>
        <v>0.12781859560866432</v>
      </c>
    </row>
    <row r="28" spans="1:2" x14ac:dyDescent="0.25">
      <c r="A28">
        <v>15.5</v>
      </c>
      <c r="B28" s="5">
        <f t="shared" si="0"/>
        <v>0.13435414579066424</v>
      </c>
    </row>
    <row r="29" spans="1:2" x14ac:dyDescent="0.25">
      <c r="A29">
        <v>16.5</v>
      </c>
      <c r="B29" s="5">
        <f t="shared" si="0"/>
        <v>0.14082507327953192</v>
      </c>
    </row>
    <row r="30" spans="1:2" x14ac:dyDescent="0.25">
      <c r="A30">
        <v>17.5</v>
      </c>
      <c r="B30" s="5">
        <f t="shared" si="0"/>
        <v>0.14721953868111612</v>
      </c>
    </row>
    <row r="31" spans="1:2" x14ac:dyDescent="0.25">
      <c r="A31">
        <v>18.5</v>
      </c>
      <c r="B31" s="5">
        <f t="shared" si="0"/>
        <v>0.15352743911168673</v>
      </c>
    </row>
    <row r="32" spans="1:2" x14ac:dyDescent="0.25">
      <c r="A32">
        <v>19.5</v>
      </c>
      <c r="B32" s="5">
        <f t="shared" si="0"/>
        <v>0.15974014949079737</v>
      </c>
    </row>
    <row r="33" spans="1:2" x14ac:dyDescent="0.25">
      <c r="A33">
        <v>20.5</v>
      </c>
      <c r="B33" s="5">
        <f t="shared" si="0"/>
        <v>0.16585031234601316</v>
      </c>
    </row>
    <row r="34" spans="1:2" x14ac:dyDescent="0.25">
      <c r="A34">
        <v>21.5</v>
      </c>
      <c r="B34" s="5">
        <f t="shared" si="0"/>
        <v>0.17185166499948917</v>
      </c>
    </row>
    <row r="35" spans="1:2" x14ac:dyDescent="0.25">
      <c r="A35">
        <v>22.5</v>
      </c>
      <c r="B35" s="5">
        <f t="shared" si="0"/>
        <v>0.17773889598358972</v>
      </c>
    </row>
    <row r="36" spans="1:2" x14ac:dyDescent="0.25">
      <c r="A36">
        <v>23.5</v>
      </c>
      <c r="B36" s="5">
        <f t="shared" si="0"/>
        <v>0.18350752461222697</v>
      </c>
    </row>
    <row r="37" spans="1:2" x14ac:dyDescent="0.25">
      <c r="A37">
        <v>24.5</v>
      </c>
      <c r="B37" s="5">
        <f t="shared" si="0"/>
        <v>0.18915379911466546</v>
      </c>
    </row>
    <row r="38" spans="1:2" x14ac:dyDescent="0.25">
      <c r="A38">
        <v>25.5</v>
      </c>
      <c r="B38" s="5">
        <f t="shared" si="0"/>
        <v>0.1946746098100044</v>
      </c>
    </row>
    <row r="39" spans="1:2" x14ac:dyDescent="0.25">
      <c r="A39">
        <v>26.5</v>
      </c>
      <c r="B39" s="5">
        <f t="shared" si="0"/>
        <v>0.20006741458822819</v>
      </c>
    </row>
    <row r="40" spans="1:2" x14ac:dyDescent="0.25">
      <c r="A40">
        <v>27.5</v>
      </c>
      <c r="B40" s="5">
        <f t="shared" si="0"/>
        <v>0.20533017455095054</v>
      </c>
    </row>
    <row r="41" spans="1:2" x14ac:dyDescent="0.25">
      <c r="A41">
        <v>28.5</v>
      </c>
      <c r="B41" s="5">
        <f t="shared" si="0"/>
        <v>0.21046129810840286</v>
      </c>
    </row>
    <row r="42" spans="1:2" x14ac:dyDescent="0.25">
      <c r="A42">
        <v>29.5</v>
      </c>
      <c r="B42" s="5">
        <f t="shared" si="0"/>
        <v>0.21545959216802468</v>
      </c>
    </row>
    <row r="43" spans="1:2" x14ac:dyDescent="0.25">
      <c r="A43">
        <v>30.5</v>
      </c>
      <c r="B43" s="5">
        <f t="shared" si="0"/>
        <v>0.22032421931169449</v>
      </c>
    </row>
    <row r="44" spans="1:2" x14ac:dyDescent="0.25">
      <c r="A44">
        <v>31.5</v>
      </c>
      <c r="B44" s="5">
        <f t="shared" si="0"/>
        <v>0.22505466006279901</v>
      </c>
    </row>
    <row r="45" spans="1:2" x14ac:dyDescent="0.25">
      <c r="A45">
        <v>32.5</v>
      </c>
      <c r="B45" s="5">
        <f t="shared" si="0"/>
        <v>0.22965067950509244</v>
      </c>
    </row>
    <row r="46" spans="1:2" x14ac:dyDescent="0.25">
      <c r="A46">
        <v>33.5</v>
      </c>
      <c r="B46" s="5">
        <f t="shared" si="0"/>
        <v>0.2341122976429858</v>
      </c>
    </row>
    <row r="47" spans="1:2" x14ac:dyDescent="0.25">
      <c r="A47">
        <v>34.5</v>
      </c>
      <c r="B47" s="5">
        <f t="shared" si="0"/>
        <v>0.23843976299514391</v>
      </c>
    </row>
    <row r="48" spans="1:2" x14ac:dyDescent="0.25">
      <c r="A48">
        <v>35.5</v>
      </c>
      <c r="B48" s="5">
        <f t="shared" si="0"/>
        <v>0.24263352899574636</v>
      </c>
    </row>
    <row r="49" spans="1:2" x14ac:dyDescent="0.25">
      <c r="A49">
        <v>36.5</v>
      </c>
      <c r="B49" s="5">
        <f t="shared" si="0"/>
        <v>0.24669423284478209</v>
      </c>
    </row>
    <row r="50" spans="1:2" x14ac:dyDescent="0.25">
      <c r="A50">
        <v>37.5</v>
      </c>
      <c r="B50" s="5">
        <f t="shared" si="0"/>
        <v>0.25062267650355402</v>
      </c>
    </row>
    <row r="51" spans="1:2" x14ac:dyDescent="0.25">
      <c r="A51">
        <v>38.5</v>
      </c>
      <c r="B51" s="5">
        <f t="shared" si="0"/>
        <v>0.25441980957667593</v>
      </c>
    </row>
    <row r="52" spans="1:2" x14ac:dyDescent="0.25">
      <c r="A52">
        <v>39.5</v>
      </c>
      <c r="B52" s="5">
        <f t="shared" si="0"/>
        <v>0.25808671385917986</v>
      </c>
    </row>
    <row r="53" spans="1:2" x14ac:dyDescent="0.25">
      <c r="A53">
        <v>40.5</v>
      </c>
      <c r="B53" s="5">
        <f t="shared" si="0"/>
        <v>0.26162458935844035</v>
      </c>
    </row>
    <row r="54" spans="1:2" x14ac:dyDescent="0.25">
      <c r="A54">
        <v>41.5</v>
      </c>
      <c r="B54" s="5">
        <f t="shared" si="0"/>
        <v>0.26503474162662399</v>
      </c>
    </row>
    <row r="55" spans="1:2" x14ac:dyDescent="0.25">
      <c r="A55">
        <v>42.5</v>
      </c>
      <c r="B55" s="5">
        <f t="shared" si="0"/>
        <v>0.26831857026125477</v>
      </c>
    </row>
    <row r="56" spans="1:2" x14ac:dyDescent="0.25">
      <c r="A56">
        <v>43.5</v>
      </c>
      <c r="B56" s="5">
        <f t="shared" si="0"/>
        <v>0.27147755844996135</v>
      </c>
    </row>
    <row r="57" spans="1:2" x14ac:dyDescent="0.25">
      <c r="A57">
        <v>44.5</v>
      </c>
      <c r="B57" s="5">
        <f t="shared" si="0"/>
        <v>0.27451326345116339</v>
      </c>
    </row>
    <row r="58" spans="1:2" x14ac:dyDescent="0.25">
      <c r="A58">
        <v>45.5</v>
      </c>
      <c r="B58" s="5">
        <f t="shared" si="0"/>
        <v>0.27742730791581904</v>
      </c>
    </row>
    <row r="59" spans="1:2" x14ac:dyDescent="0.25">
      <c r="A59">
        <v>46.5</v>
      </c>
      <c r="B59" s="5">
        <f t="shared" si="0"/>
        <v>0.28022137196680774</v>
      </c>
    </row>
    <row r="60" spans="1:2" x14ac:dyDescent="0.25">
      <c r="A60">
        <v>47.5</v>
      </c>
      <c r="B60" s="5">
        <f t="shared" si="0"/>
        <v>0.28289718596234115</v>
      </c>
    </row>
    <row r="61" spans="1:2" x14ac:dyDescent="0.25">
      <c r="A61">
        <v>48.5</v>
      </c>
      <c r="B61" s="5">
        <f t="shared" si="0"/>
        <v>0.28545652387828158</v>
      </c>
    </row>
    <row r="62" spans="1:2" x14ac:dyDescent="0.25">
      <c r="A62">
        <v>49.5</v>
      </c>
      <c r="B62" s="5">
        <f t="shared" si="0"/>
        <v>0.28790119725158009</v>
      </c>
    </row>
    <row r="63" spans="1:2" x14ac:dyDescent="0.25">
      <c r="A63">
        <v>50.5</v>
      </c>
      <c r="B63" s="5">
        <f t="shared" si="0"/>
        <v>0.29023304963341201</v>
      </c>
    </row>
    <row r="64" spans="1:2" x14ac:dyDescent="0.25">
      <c r="A64">
        <v>51.5</v>
      </c>
      <c r="B64" s="5">
        <f t="shared" si="0"/>
        <v>0.2924539515061404</v>
      </c>
    </row>
    <row r="65" spans="1:3" x14ac:dyDescent="0.25">
      <c r="A65">
        <v>52.5</v>
      </c>
      <c r="B65" s="5">
        <f t="shared" si="0"/>
        <v>0.29456579562308194</v>
      </c>
    </row>
    <row r="66" spans="1:3" x14ac:dyDescent="0.25">
      <c r="A66">
        <v>53.5</v>
      </c>
      <c r="B66" s="5">
        <f t="shared" si="0"/>
        <v>0.29657049273429958</v>
      </c>
    </row>
    <row r="67" spans="1:3" x14ac:dyDescent="0.25">
      <c r="A67">
        <v>54.5</v>
      </c>
      <c r="B67" s="5">
        <f t="shared" si="0"/>
        <v>0.29846996766537948</v>
      </c>
    </row>
    <row r="68" spans="1:3" x14ac:dyDescent="0.25">
      <c r="A68">
        <v>55.5</v>
      </c>
      <c r="B68" s="5">
        <f t="shared" si="0"/>
        <v>0.30026615571943516</v>
      </c>
    </row>
    <row r="69" spans="1:3" x14ac:dyDescent="0.25">
      <c r="A69">
        <v>56.5</v>
      </c>
      <c r="B69" s="5">
        <f t="shared" si="0"/>
        <v>0.30196099937549847</v>
      </c>
    </row>
    <row r="70" spans="1:3" x14ac:dyDescent="0.25">
      <c r="A70">
        <v>57.5</v>
      </c>
      <c r="B70" s="5">
        <f t="shared" si="0"/>
        <v>0.30355644525901626</v>
      </c>
    </row>
    <row r="71" spans="1:3" x14ac:dyDescent="0.25">
      <c r="A71">
        <v>58.5</v>
      </c>
      <c r="B71" s="5">
        <f t="shared" si="0"/>
        <v>0.30505444136247578</v>
      </c>
    </row>
    <row r="72" spans="1:3" x14ac:dyDescent="0.25">
      <c r="A72">
        <v>59.5</v>
      </c>
      <c r="B72" s="5">
        <f t="shared" si="0"/>
        <v>0.30645693449619765</v>
      </c>
      <c r="C72" s="2"/>
    </row>
    <row r="73" spans="1:3" x14ac:dyDescent="0.25">
      <c r="A73">
        <v>60.5</v>
      </c>
      <c r="B73" s="5"/>
      <c r="C73" s="2">
        <f>$H$12*A73+$H$13</f>
        <v>0.30925000000000002</v>
      </c>
    </row>
    <row r="74" spans="1:3" x14ac:dyDescent="0.25">
      <c r="A74">
        <v>61.5</v>
      </c>
      <c r="B74" s="5"/>
      <c r="C74" s="2">
        <f t="shared" ref="C74:C137" si="1">$H$12*A74+$H$13</f>
        <v>0.31535000000000002</v>
      </c>
    </row>
    <row r="75" spans="1:3" x14ac:dyDescent="0.25">
      <c r="A75">
        <v>62.5</v>
      </c>
      <c r="B75" s="5"/>
      <c r="C75" s="2">
        <f t="shared" si="1"/>
        <v>0.32145000000000001</v>
      </c>
    </row>
    <row r="76" spans="1:3" x14ac:dyDescent="0.25">
      <c r="A76">
        <v>63.5</v>
      </c>
      <c r="B76" s="5"/>
      <c r="C76" s="2">
        <f t="shared" si="1"/>
        <v>0.32755000000000001</v>
      </c>
    </row>
    <row r="77" spans="1:3" x14ac:dyDescent="0.25">
      <c r="A77">
        <v>64.5</v>
      </c>
      <c r="B77" s="5"/>
      <c r="C77" s="2">
        <f t="shared" si="1"/>
        <v>0.33365</v>
      </c>
    </row>
    <row r="78" spans="1:3" x14ac:dyDescent="0.25">
      <c r="A78">
        <v>65.5</v>
      </c>
      <c r="B78" s="5"/>
      <c r="C78" s="2">
        <f t="shared" si="1"/>
        <v>0.33975</v>
      </c>
    </row>
    <row r="79" spans="1:3" x14ac:dyDescent="0.25">
      <c r="A79">
        <v>66.5</v>
      </c>
      <c r="B79" s="5"/>
      <c r="C79" s="2">
        <f t="shared" si="1"/>
        <v>0.34584999999999999</v>
      </c>
    </row>
    <row r="80" spans="1:3" x14ac:dyDescent="0.25">
      <c r="A80">
        <v>67.5</v>
      </c>
      <c r="B80" s="5"/>
      <c r="C80" s="2">
        <f t="shared" si="1"/>
        <v>0.35194999999999999</v>
      </c>
    </row>
    <row r="81" spans="1:3" x14ac:dyDescent="0.25">
      <c r="A81">
        <v>68.5</v>
      </c>
      <c r="B81" s="5"/>
      <c r="C81" s="2">
        <f t="shared" si="1"/>
        <v>0.35804999999999998</v>
      </c>
    </row>
    <row r="82" spans="1:3" x14ac:dyDescent="0.25">
      <c r="A82">
        <v>69.5</v>
      </c>
      <c r="B82" s="5"/>
      <c r="C82" s="2">
        <f t="shared" si="1"/>
        <v>0.36415000000000003</v>
      </c>
    </row>
    <row r="83" spans="1:3" x14ac:dyDescent="0.25">
      <c r="A83">
        <v>70.5</v>
      </c>
      <c r="B83" s="5"/>
      <c r="C83" s="2">
        <f t="shared" si="1"/>
        <v>0.37025000000000002</v>
      </c>
    </row>
    <row r="84" spans="1:3" x14ac:dyDescent="0.25">
      <c r="A84">
        <v>71.5</v>
      </c>
      <c r="B84" s="5"/>
      <c r="C84" s="2">
        <f t="shared" si="1"/>
        <v>0.37635000000000002</v>
      </c>
    </row>
    <row r="85" spans="1:3" x14ac:dyDescent="0.25">
      <c r="A85">
        <v>72.5</v>
      </c>
      <c r="B85" s="5"/>
      <c r="C85" s="2">
        <f t="shared" si="1"/>
        <v>0.38245000000000001</v>
      </c>
    </row>
    <row r="86" spans="1:3" x14ac:dyDescent="0.25">
      <c r="A86">
        <v>73.5</v>
      </c>
      <c r="B86" s="5"/>
      <c r="C86" s="2">
        <f t="shared" si="1"/>
        <v>0.38855000000000001</v>
      </c>
    </row>
    <row r="87" spans="1:3" x14ac:dyDescent="0.25">
      <c r="A87">
        <v>74.5</v>
      </c>
      <c r="B87" s="5"/>
      <c r="C87" s="2">
        <f t="shared" si="1"/>
        <v>0.39465</v>
      </c>
    </row>
    <row r="88" spans="1:3" x14ac:dyDescent="0.25">
      <c r="A88">
        <v>75.5</v>
      </c>
      <c r="B88" s="5"/>
      <c r="C88" s="2">
        <f t="shared" si="1"/>
        <v>0.40075</v>
      </c>
    </row>
    <row r="89" spans="1:3" x14ac:dyDescent="0.25">
      <c r="A89">
        <v>76.5</v>
      </c>
      <c r="B89" s="5"/>
      <c r="C89" s="2">
        <f t="shared" si="1"/>
        <v>0.40684999999999999</v>
      </c>
    </row>
    <row r="90" spans="1:3" x14ac:dyDescent="0.25">
      <c r="A90">
        <v>77.5</v>
      </c>
      <c r="B90" s="5"/>
      <c r="C90" s="2">
        <f t="shared" si="1"/>
        <v>0.41294999999999998</v>
      </c>
    </row>
    <row r="91" spans="1:3" x14ac:dyDescent="0.25">
      <c r="A91">
        <v>78.5</v>
      </c>
      <c r="B91" s="5"/>
      <c r="C91" s="2">
        <f t="shared" si="1"/>
        <v>0.41905000000000003</v>
      </c>
    </row>
    <row r="92" spans="1:3" x14ac:dyDescent="0.25">
      <c r="A92">
        <v>79.5</v>
      </c>
      <c r="B92" s="5"/>
      <c r="C92" s="2">
        <f t="shared" si="1"/>
        <v>0.42515000000000003</v>
      </c>
    </row>
    <row r="93" spans="1:3" x14ac:dyDescent="0.25">
      <c r="A93">
        <v>80.5</v>
      </c>
      <c r="B93" s="5"/>
      <c r="C93" s="2">
        <f t="shared" si="1"/>
        <v>0.43125000000000002</v>
      </c>
    </row>
    <row r="94" spans="1:3" x14ac:dyDescent="0.25">
      <c r="A94">
        <v>81.5</v>
      </c>
      <c r="B94" s="5"/>
      <c r="C94" s="2">
        <f t="shared" si="1"/>
        <v>0.43735000000000002</v>
      </c>
    </row>
    <row r="95" spans="1:3" x14ac:dyDescent="0.25">
      <c r="A95">
        <v>82.5</v>
      </c>
      <c r="B95" s="5"/>
      <c r="C95" s="2">
        <f t="shared" si="1"/>
        <v>0.44345000000000007</v>
      </c>
    </row>
    <row r="96" spans="1:3" x14ac:dyDescent="0.25">
      <c r="A96">
        <v>83.5</v>
      </c>
      <c r="B96" s="5"/>
      <c r="C96" s="2">
        <f t="shared" si="1"/>
        <v>0.44955000000000006</v>
      </c>
    </row>
    <row r="97" spans="1:3" x14ac:dyDescent="0.25">
      <c r="A97">
        <v>84.5</v>
      </c>
      <c r="B97" s="5"/>
      <c r="C97" s="2">
        <f t="shared" si="1"/>
        <v>0.45565000000000005</v>
      </c>
    </row>
    <row r="98" spans="1:3" x14ac:dyDescent="0.25">
      <c r="A98">
        <v>85.5</v>
      </c>
      <c r="B98" s="5"/>
      <c r="C98" s="2">
        <f t="shared" si="1"/>
        <v>0.46175000000000005</v>
      </c>
    </row>
    <row r="99" spans="1:3" x14ac:dyDescent="0.25">
      <c r="A99">
        <v>86.5</v>
      </c>
      <c r="B99" s="5"/>
      <c r="C99" s="2">
        <f t="shared" si="1"/>
        <v>0.46785000000000004</v>
      </c>
    </row>
    <row r="100" spans="1:3" x14ac:dyDescent="0.25">
      <c r="A100">
        <v>87.5</v>
      </c>
      <c r="B100" s="5"/>
      <c r="C100" s="2">
        <f t="shared" si="1"/>
        <v>0.47395000000000004</v>
      </c>
    </row>
    <row r="101" spans="1:3" x14ac:dyDescent="0.25">
      <c r="A101">
        <v>88.5</v>
      </c>
      <c r="B101" s="5"/>
      <c r="C101" s="2">
        <f t="shared" si="1"/>
        <v>0.48005000000000003</v>
      </c>
    </row>
    <row r="102" spans="1:3" x14ac:dyDescent="0.25">
      <c r="A102">
        <v>89.5</v>
      </c>
      <c r="B102" s="5"/>
      <c r="C102" s="2">
        <f t="shared" si="1"/>
        <v>0.48615000000000003</v>
      </c>
    </row>
    <row r="103" spans="1:3" x14ac:dyDescent="0.25">
      <c r="A103">
        <v>90.5</v>
      </c>
      <c r="B103" s="5"/>
      <c r="C103" s="2">
        <f t="shared" si="1"/>
        <v>0.49225000000000002</v>
      </c>
    </row>
    <row r="104" spans="1:3" x14ac:dyDescent="0.25">
      <c r="A104">
        <v>91.5</v>
      </c>
      <c r="B104" s="5"/>
      <c r="C104" s="2">
        <f t="shared" si="1"/>
        <v>0.49835000000000002</v>
      </c>
    </row>
    <row r="105" spans="1:3" x14ac:dyDescent="0.25">
      <c r="A105">
        <v>92.5</v>
      </c>
      <c r="B105" s="5"/>
      <c r="C105" s="2">
        <f t="shared" si="1"/>
        <v>0.50445000000000007</v>
      </c>
    </row>
    <row r="106" spans="1:3" x14ac:dyDescent="0.25">
      <c r="A106">
        <v>93.5</v>
      </c>
      <c r="B106" s="5"/>
      <c r="C106" s="2">
        <f t="shared" si="1"/>
        <v>0.51055000000000006</v>
      </c>
    </row>
    <row r="107" spans="1:3" x14ac:dyDescent="0.25">
      <c r="A107">
        <v>94.5</v>
      </c>
      <c r="B107" s="5"/>
      <c r="C107" s="2">
        <f t="shared" si="1"/>
        <v>0.51665000000000005</v>
      </c>
    </row>
    <row r="108" spans="1:3" x14ac:dyDescent="0.25">
      <c r="A108">
        <v>95.5</v>
      </c>
      <c r="B108" s="5"/>
      <c r="C108" s="2">
        <f t="shared" si="1"/>
        <v>0.52275000000000005</v>
      </c>
    </row>
    <row r="109" spans="1:3" x14ac:dyDescent="0.25">
      <c r="A109">
        <v>96.5</v>
      </c>
      <c r="B109" s="5"/>
      <c r="C109" s="2">
        <f t="shared" si="1"/>
        <v>0.52885000000000004</v>
      </c>
    </row>
    <row r="110" spans="1:3" x14ac:dyDescent="0.25">
      <c r="A110">
        <v>97.5</v>
      </c>
      <c r="B110" s="5"/>
      <c r="C110" s="2">
        <f t="shared" si="1"/>
        <v>0.53495000000000004</v>
      </c>
    </row>
    <row r="111" spans="1:3" x14ac:dyDescent="0.25">
      <c r="A111">
        <v>98.5</v>
      </c>
      <c r="B111" s="5"/>
      <c r="C111" s="2">
        <f t="shared" si="1"/>
        <v>0.54105000000000003</v>
      </c>
    </row>
    <row r="112" spans="1:3" x14ac:dyDescent="0.25">
      <c r="A112">
        <v>99.5</v>
      </c>
      <c r="B112" s="5"/>
      <c r="C112" s="2">
        <f t="shared" si="1"/>
        <v>0.54715000000000003</v>
      </c>
    </row>
    <row r="113" spans="1:3" x14ac:dyDescent="0.25">
      <c r="A113">
        <v>100.5</v>
      </c>
      <c r="B113" s="5"/>
      <c r="C113" s="2">
        <f t="shared" si="1"/>
        <v>0.55325000000000002</v>
      </c>
    </row>
    <row r="114" spans="1:3" x14ac:dyDescent="0.25">
      <c r="A114">
        <v>101.5</v>
      </c>
      <c r="B114" s="5"/>
      <c r="C114" s="2">
        <f t="shared" si="1"/>
        <v>0.55935000000000012</v>
      </c>
    </row>
    <row r="115" spans="1:3" x14ac:dyDescent="0.25">
      <c r="A115">
        <v>102.5</v>
      </c>
      <c r="B115" s="5"/>
      <c r="C115" s="2">
        <f t="shared" si="1"/>
        <v>0.56545000000000012</v>
      </c>
    </row>
    <row r="116" spans="1:3" x14ac:dyDescent="0.25">
      <c r="A116">
        <v>103.5</v>
      </c>
      <c r="B116" s="5"/>
      <c r="C116" s="2">
        <f t="shared" si="1"/>
        <v>0.57155000000000011</v>
      </c>
    </row>
    <row r="117" spans="1:3" x14ac:dyDescent="0.25">
      <c r="A117">
        <v>104.5</v>
      </c>
      <c r="B117" s="5"/>
      <c r="C117" s="2">
        <f t="shared" si="1"/>
        <v>0.57765000000000011</v>
      </c>
    </row>
    <row r="118" spans="1:3" x14ac:dyDescent="0.25">
      <c r="A118">
        <v>105.5</v>
      </c>
      <c r="B118" s="5"/>
      <c r="C118" s="2">
        <f t="shared" si="1"/>
        <v>0.5837500000000001</v>
      </c>
    </row>
    <row r="119" spans="1:3" x14ac:dyDescent="0.25">
      <c r="A119">
        <v>106.5</v>
      </c>
      <c r="B119" s="5"/>
      <c r="C119" s="2">
        <f t="shared" si="1"/>
        <v>0.5898500000000001</v>
      </c>
    </row>
    <row r="120" spans="1:3" x14ac:dyDescent="0.25">
      <c r="A120">
        <v>107.5</v>
      </c>
      <c r="B120" s="5"/>
      <c r="C120" s="2">
        <f t="shared" si="1"/>
        <v>0.59595000000000009</v>
      </c>
    </row>
    <row r="121" spans="1:3" x14ac:dyDescent="0.25">
      <c r="A121">
        <v>108.5</v>
      </c>
      <c r="B121" s="5"/>
      <c r="C121" s="2">
        <f t="shared" si="1"/>
        <v>0.60205000000000009</v>
      </c>
    </row>
    <row r="122" spans="1:3" x14ac:dyDescent="0.25">
      <c r="A122">
        <v>109.5</v>
      </c>
      <c r="B122" s="5"/>
      <c r="C122" s="2">
        <f t="shared" si="1"/>
        <v>0.60815000000000008</v>
      </c>
    </row>
    <row r="123" spans="1:3" x14ac:dyDescent="0.25">
      <c r="A123">
        <v>110.5</v>
      </c>
      <c r="B123" s="5"/>
      <c r="C123" s="2">
        <f t="shared" si="1"/>
        <v>0.61425000000000007</v>
      </c>
    </row>
    <row r="124" spans="1:3" x14ac:dyDescent="0.25">
      <c r="A124">
        <v>111.5</v>
      </c>
      <c r="B124" s="5"/>
      <c r="C124" s="2">
        <f t="shared" si="1"/>
        <v>0.62035000000000007</v>
      </c>
    </row>
    <row r="125" spans="1:3" x14ac:dyDescent="0.25">
      <c r="A125">
        <v>112.5</v>
      </c>
      <c r="B125" s="5"/>
      <c r="C125" s="2">
        <f t="shared" si="1"/>
        <v>0.62645000000000006</v>
      </c>
    </row>
    <row r="126" spans="1:3" x14ac:dyDescent="0.25">
      <c r="A126">
        <v>113.5</v>
      </c>
      <c r="B126" s="5"/>
      <c r="C126" s="2">
        <f t="shared" si="1"/>
        <v>0.63255000000000006</v>
      </c>
    </row>
    <row r="127" spans="1:3" x14ac:dyDescent="0.25">
      <c r="A127">
        <v>114.5</v>
      </c>
      <c r="B127" s="5"/>
      <c r="C127" s="2">
        <f t="shared" si="1"/>
        <v>0.63865000000000005</v>
      </c>
    </row>
    <row r="128" spans="1:3" x14ac:dyDescent="0.25">
      <c r="A128">
        <v>115.5</v>
      </c>
      <c r="B128" s="5"/>
      <c r="C128" s="2">
        <f t="shared" si="1"/>
        <v>0.64475000000000005</v>
      </c>
    </row>
    <row r="129" spans="1:3" x14ac:dyDescent="0.25">
      <c r="A129">
        <v>116.5</v>
      </c>
      <c r="B129" s="5"/>
      <c r="C129" s="2">
        <f t="shared" si="1"/>
        <v>0.65085000000000004</v>
      </c>
    </row>
    <row r="130" spans="1:3" x14ac:dyDescent="0.25">
      <c r="A130">
        <v>117.5</v>
      </c>
      <c r="B130" s="5"/>
      <c r="C130" s="2">
        <f t="shared" si="1"/>
        <v>0.65695000000000003</v>
      </c>
    </row>
    <row r="131" spans="1:3" x14ac:dyDescent="0.25">
      <c r="A131">
        <v>118.5</v>
      </c>
      <c r="B131" s="5"/>
      <c r="C131" s="2">
        <f t="shared" si="1"/>
        <v>0.66305000000000003</v>
      </c>
    </row>
    <row r="132" spans="1:3" x14ac:dyDescent="0.25">
      <c r="A132">
        <v>119.5</v>
      </c>
      <c r="B132" s="5"/>
      <c r="C132" s="2">
        <f t="shared" si="1"/>
        <v>0.66915000000000013</v>
      </c>
    </row>
    <row r="133" spans="1:3" x14ac:dyDescent="0.25">
      <c r="A133">
        <v>120.5</v>
      </c>
      <c r="B133" s="5"/>
      <c r="C133" s="2">
        <f t="shared" si="1"/>
        <v>0.67525000000000013</v>
      </c>
    </row>
    <row r="134" spans="1:3" x14ac:dyDescent="0.25">
      <c r="A134">
        <v>121.5</v>
      </c>
      <c r="B134" s="5"/>
      <c r="C134" s="2">
        <f t="shared" si="1"/>
        <v>0.68135000000000012</v>
      </c>
    </row>
    <row r="135" spans="1:3" x14ac:dyDescent="0.25">
      <c r="A135">
        <v>122.5</v>
      </c>
      <c r="B135" s="5"/>
      <c r="C135" s="2">
        <f t="shared" si="1"/>
        <v>0.68745000000000012</v>
      </c>
    </row>
    <row r="136" spans="1:3" x14ac:dyDescent="0.25">
      <c r="A136">
        <v>123.5</v>
      </c>
      <c r="B136" s="5"/>
      <c r="C136" s="2">
        <f t="shared" si="1"/>
        <v>0.69355000000000011</v>
      </c>
    </row>
    <row r="137" spans="1:3" x14ac:dyDescent="0.25">
      <c r="A137">
        <v>124.5</v>
      </c>
      <c r="B137" s="5"/>
      <c r="C137" s="2">
        <f t="shared" si="1"/>
        <v>0.69965000000000011</v>
      </c>
    </row>
    <row r="138" spans="1:3" x14ac:dyDescent="0.25">
      <c r="A138">
        <v>125.5</v>
      </c>
      <c r="B138" s="5"/>
      <c r="C138" s="9">
        <v>0.7</v>
      </c>
    </row>
    <row r="139" spans="1:3" x14ac:dyDescent="0.25">
      <c r="A139">
        <v>126.5</v>
      </c>
      <c r="B139" s="5"/>
      <c r="C139" s="9">
        <v>0.7</v>
      </c>
    </row>
    <row r="140" spans="1:3" x14ac:dyDescent="0.25">
      <c r="A140">
        <v>127.5</v>
      </c>
      <c r="B140" s="5"/>
      <c r="C140" s="9">
        <v>0.7</v>
      </c>
    </row>
    <row r="141" spans="1:3" x14ac:dyDescent="0.25">
      <c r="A141">
        <v>128.5</v>
      </c>
      <c r="B141" s="5"/>
      <c r="C141" s="9">
        <v>0.7</v>
      </c>
    </row>
    <row r="142" spans="1:3" x14ac:dyDescent="0.25">
      <c r="A142">
        <v>129.5</v>
      </c>
      <c r="B142" s="5"/>
      <c r="C142" s="9">
        <v>0.7</v>
      </c>
    </row>
    <row r="143" spans="1:3" x14ac:dyDescent="0.25">
      <c r="A143">
        <v>130.5</v>
      </c>
      <c r="B143" s="5"/>
      <c r="C143" s="9">
        <v>0.7</v>
      </c>
    </row>
    <row r="144" spans="1:3" x14ac:dyDescent="0.25">
      <c r="A144">
        <v>131.5</v>
      </c>
      <c r="B144" s="5"/>
      <c r="C144" s="9">
        <v>0.7</v>
      </c>
    </row>
    <row r="145" spans="1:3" x14ac:dyDescent="0.25">
      <c r="A145">
        <v>132.5</v>
      </c>
      <c r="B145" s="5"/>
      <c r="C145" s="9">
        <v>0.7</v>
      </c>
    </row>
    <row r="146" spans="1:3" x14ac:dyDescent="0.25">
      <c r="A146">
        <v>133.5</v>
      </c>
      <c r="B146" s="5"/>
      <c r="C146" s="9">
        <v>0.7</v>
      </c>
    </row>
    <row r="147" spans="1:3" x14ac:dyDescent="0.25">
      <c r="A147">
        <v>134.5</v>
      </c>
      <c r="B147" s="5"/>
      <c r="C147" s="9">
        <v>0.7</v>
      </c>
    </row>
    <row r="148" spans="1:3" x14ac:dyDescent="0.25">
      <c r="A148">
        <v>135.5</v>
      </c>
      <c r="B148" s="5"/>
      <c r="C148" s="9">
        <v>0.7</v>
      </c>
    </row>
    <row r="149" spans="1:3" x14ac:dyDescent="0.25">
      <c r="A149">
        <v>136.5</v>
      </c>
      <c r="B149" s="5"/>
      <c r="C149" s="9">
        <v>0.7</v>
      </c>
    </row>
    <row r="150" spans="1:3" x14ac:dyDescent="0.25">
      <c r="A150">
        <v>137.5</v>
      </c>
      <c r="B150" s="5"/>
      <c r="C150" s="9">
        <v>0.7</v>
      </c>
    </row>
    <row r="151" spans="1:3" x14ac:dyDescent="0.25">
      <c r="A151">
        <v>138.5</v>
      </c>
      <c r="B151" s="5"/>
      <c r="C151" s="9">
        <v>0.7</v>
      </c>
    </row>
    <row r="152" spans="1:3" x14ac:dyDescent="0.25">
      <c r="A152">
        <v>139.5</v>
      </c>
      <c r="B152" s="5"/>
      <c r="C152" s="9">
        <v>0.7</v>
      </c>
    </row>
    <row r="153" spans="1:3" x14ac:dyDescent="0.25">
      <c r="A153">
        <v>140.5</v>
      </c>
      <c r="B153" s="5"/>
      <c r="C153" s="9">
        <v>0.7</v>
      </c>
    </row>
    <row r="154" spans="1:3" x14ac:dyDescent="0.25">
      <c r="A154">
        <v>141.5</v>
      </c>
      <c r="B154" s="5"/>
      <c r="C154" s="9">
        <v>0.7</v>
      </c>
    </row>
    <row r="155" spans="1:3" x14ac:dyDescent="0.25">
      <c r="A155">
        <v>142.5</v>
      </c>
      <c r="B155" s="5"/>
      <c r="C155" s="9">
        <v>0.7</v>
      </c>
    </row>
    <row r="156" spans="1:3" x14ac:dyDescent="0.25">
      <c r="A156">
        <v>143.5</v>
      </c>
      <c r="B156" s="5"/>
      <c r="C156" s="9">
        <v>0.7</v>
      </c>
    </row>
    <row r="157" spans="1:3" x14ac:dyDescent="0.25">
      <c r="A157">
        <v>144.5</v>
      </c>
      <c r="B157" s="5"/>
      <c r="C157" s="9">
        <v>0.7</v>
      </c>
    </row>
    <row r="158" spans="1:3" x14ac:dyDescent="0.25">
      <c r="A158">
        <v>145.5</v>
      </c>
      <c r="B158" s="5"/>
      <c r="C158" s="9">
        <v>0.7</v>
      </c>
    </row>
    <row r="159" spans="1:3" x14ac:dyDescent="0.25">
      <c r="A159">
        <v>146.5</v>
      </c>
      <c r="B159" s="5"/>
      <c r="C159" s="9">
        <v>0.7</v>
      </c>
    </row>
    <row r="160" spans="1:3" x14ac:dyDescent="0.25">
      <c r="A160">
        <v>147.5</v>
      </c>
      <c r="B160" s="5"/>
      <c r="C160" s="9">
        <v>0.7</v>
      </c>
    </row>
    <row r="161" spans="1:3" x14ac:dyDescent="0.25">
      <c r="A161">
        <v>148.5</v>
      </c>
      <c r="B161" s="5"/>
      <c r="C161" s="9">
        <v>0.7</v>
      </c>
    </row>
    <row r="162" spans="1:3" x14ac:dyDescent="0.25">
      <c r="A162">
        <v>149.5</v>
      </c>
      <c r="B162" s="5"/>
      <c r="C162" s="9">
        <v>0.7</v>
      </c>
    </row>
    <row r="163" spans="1:3" x14ac:dyDescent="0.25">
      <c r="A163">
        <v>150.5</v>
      </c>
      <c r="B163" s="5"/>
      <c r="C163" s="9">
        <v>0.7</v>
      </c>
    </row>
    <row r="164" spans="1:3" x14ac:dyDescent="0.25">
      <c r="A164">
        <v>151.5</v>
      </c>
      <c r="B164" s="5"/>
      <c r="C164" s="9">
        <v>0.7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58"/>
  <sheetViews>
    <sheetView topLeftCell="A19" zoomScale="145" zoomScaleNormal="145" workbookViewId="0">
      <selection activeCell="C118" sqref="C118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>
        <v>61001007001</v>
      </c>
      <c r="B2" s="1" t="s">
        <v>59</v>
      </c>
      <c r="D2" s="1" t="s">
        <v>29</v>
      </c>
      <c r="H2" s="8" t="s">
        <v>24</v>
      </c>
      <c r="I2" s="4">
        <v>75</v>
      </c>
      <c r="J2" s="1" t="s">
        <v>23</v>
      </c>
      <c r="M2" s="4">
        <v>125</v>
      </c>
      <c r="N2" s="1"/>
      <c r="R2" s="1"/>
      <c r="U2" s="1"/>
      <c r="V2" s="1"/>
    </row>
    <row r="3" spans="1:22" x14ac:dyDescent="0.25">
      <c r="A3" s="1"/>
      <c r="B3" s="1"/>
      <c r="D3" s="1"/>
      <c r="H3" s="8"/>
      <c r="I3" s="4"/>
      <c r="J3" s="1"/>
      <c r="M3" s="4"/>
      <c r="N3" s="1"/>
      <c r="R3" s="1"/>
      <c r="U3" s="1"/>
      <c r="V3" s="1"/>
    </row>
    <row r="4" spans="1:22" x14ac:dyDescent="0.25">
      <c r="F4" t="s">
        <v>73</v>
      </c>
      <c r="G4" s="11" t="s">
        <v>76</v>
      </c>
    </row>
    <row r="5" spans="1:22" ht="45" x14ac:dyDescent="0.25">
      <c r="B5" s="10" t="s">
        <v>30</v>
      </c>
      <c r="C5" t="s">
        <v>25</v>
      </c>
      <c r="D5" t="s">
        <v>26</v>
      </c>
    </row>
    <row r="6" spans="1:22" x14ac:dyDescent="0.25">
      <c r="G6" s="7" t="s">
        <v>58</v>
      </c>
    </row>
    <row r="7" spans="1:22" x14ac:dyDescent="0.25">
      <c r="B7">
        <v>0.5</v>
      </c>
      <c r="C7" s="5">
        <f>$G$8*B7+$G$9</f>
        <v>4.3950000000000003E-2</v>
      </c>
      <c r="G7" s="7"/>
    </row>
    <row r="8" spans="1:22" x14ac:dyDescent="0.25">
      <c r="B8">
        <v>1.5</v>
      </c>
      <c r="C8" s="5">
        <f t="shared" ref="C8:C71" si="0">$G$8*B8+$G$9</f>
        <v>4.9850000000000005E-2</v>
      </c>
      <c r="G8" s="7">
        <v>5.8999999999999999E-3</v>
      </c>
    </row>
    <row r="9" spans="1:22" x14ac:dyDescent="0.25">
      <c r="B9">
        <v>2.5</v>
      </c>
      <c r="C9" s="5">
        <f t="shared" si="0"/>
        <v>5.5750000000000001E-2</v>
      </c>
      <c r="G9" s="7">
        <v>4.1000000000000002E-2</v>
      </c>
    </row>
    <row r="10" spans="1:22" x14ac:dyDescent="0.25">
      <c r="B10">
        <v>3.5</v>
      </c>
      <c r="C10" s="5">
        <f t="shared" si="0"/>
        <v>6.1649999999999996E-2</v>
      </c>
    </row>
    <row r="11" spans="1:22" x14ac:dyDescent="0.25">
      <c r="B11">
        <v>4.5</v>
      </c>
      <c r="C11" s="5">
        <f t="shared" si="0"/>
        <v>6.7549999999999999E-2</v>
      </c>
    </row>
    <row r="12" spans="1:22" x14ac:dyDescent="0.25">
      <c r="B12">
        <v>5.5</v>
      </c>
      <c r="C12" s="5">
        <f t="shared" si="0"/>
        <v>7.3450000000000001E-2</v>
      </c>
    </row>
    <row r="13" spans="1:22" x14ac:dyDescent="0.25">
      <c r="B13">
        <v>6.5</v>
      </c>
      <c r="C13" s="5">
        <f t="shared" si="0"/>
        <v>7.9350000000000004E-2</v>
      </c>
    </row>
    <row r="14" spans="1:22" x14ac:dyDescent="0.25">
      <c r="B14">
        <v>7.5</v>
      </c>
      <c r="C14" s="5">
        <f t="shared" si="0"/>
        <v>8.5249999999999992E-2</v>
      </c>
    </row>
    <row r="15" spans="1:22" x14ac:dyDescent="0.25">
      <c r="B15">
        <v>8.5</v>
      </c>
      <c r="C15" s="5">
        <f t="shared" si="0"/>
        <v>9.1150000000000009E-2</v>
      </c>
    </row>
    <row r="16" spans="1:22" x14ac:dyDescent="0.25">
      <c r="B16">
        <v>9.5</v>
      </c>
      <c r="C16" s="5">
        <f t="shared" si="0"/>
        <v>9.7049999999999997E-2</v>
      </c>
    </row>
    <row r="17" spans="2:17" x14ac:dyDescent="0.25">
      <c r="B17">
        <v>10.5</v>
      </c>
      <c r="C17" s="5">
        <f t="shared" si="0"/>
        <v>0.10295</v>
      </c>
    </row>
    <row r="18" spans="2:17" x14ac:dyDescent="0.25">
      <c r="B18">
        <v>11.5</v>
      </c>
      <c r="C18" s="5">
        <f t="shared" si="0"/>
        <v>0.10885</v>
      </c>
      <c r="Q18" s="11"/>
    </row>
    <row r="19" spans="2:17" x14ac:dyDescent="0.25">
      <c r="B19">
        <v>12.5</v>
      </c>
      <c r="C19" s="5">
        <f t="shared" si="0"/>
        <v>0.11474999999999999</v>
      </c>
    </row>
    <row r="20" spans="2:17" x14ac:dyDescent="0.25">
      <c r="B20">
        <v>13.5</v>
      </c>
      <c r="C20" s="5">
        <f t="shared" si="0"/>
        <v>0.12065000000000001</v>
      </c>
    </row>
    <row r="21" spans="2:17" x14ac:dyDescent="0.25">
      <c r="B21">
        <v>14.5</v>
      </c>
      <c r="C21" s="5">
        <f t="shared" si="0"/>
        <v>0.12655</v>
      </c>
    </row>
    <row r="22" spans="2:17" x14ac:dyDescent="0.25">
      <c r="B22">
        <v>15.5</v>
      </c>
      <c r="C22" s="5">
        <f t="shared" si="0"/>
        <v>0.13245000000000001</v>
      </c>
    </row>
    <row r="23" spans="2:17" x14ac:dyDescent="0.25">
      <c r="B23">
        <v>16.5</v>
      </c>
      <c r="C23" s="5">
        <f t="shared" si="0"/>
        <v>0.13835</v>
      </c>
    </row>
    <row r="24" spans="2:17" x14ac:dyDescent="0.25">
      <c r="B24">
        <v>17.5</v>
      </c>
      <c r="C24" s="5">
        <f t="shared" si="0"/>
        <v>0.14424999999999999</v>
      </c>
    </row>
    <row r="25" spans="2:17" x14ac:dyDescent="0.25">
      <c r="B25">
        <v>18.5</v>
      </c>
      <c r="C25" s="5">
        <f t="shared" si="0"/>
        <v>0.15015000000000001</v>
      </c>
    </row>
    <row r="26" spans="2:17" x14ac:dyDescent="0.25">
      <c r="B26">
        <v>19.5</v>
      </c>
      <c r="C26" s="5">
        <f t="shared" si="0"/>
        <v>0.15604999999999999</v>
      </c>
    </row>
    <row r="27" spans="2:17" x14ac:dyDescent="0.25">
      <c r="B27">
        <v>20.5</v>
      </c>
      <c r="C27" s="5">
        <f t="shared" si="0"/>
        <v>0.16195000000000001</v>
      </c>
    </row>
    <row r="28" spans="2:17" x14ac:dyDescent="0.25">
      <c r="B28">
        <v>21.5</v>
      </c>
      <c r="C28" s="5">
        <f t="shared" si="0"/>
        <v>0.16785</v>
      </c>
    </row>
    <row r="29" spans="2:17" x14ac:dyDescent="0.25">
      <c r="B29">
        <v>22.5</v>
      </c>
      <c r="C29" s="5">
        <f t="shared" si="0"/>
        <v>0.17375000000000002</v>
      </c>
    </row>
    <row r="30" spans="2:17" x14ac:dyDescent="0.25">
      <c r="B30">
        <v>23.5</v>
      </c>
      <c r="C30" s="5">
        <f t="shared" si="0"/>
        <v>0.17965</v>
      </c>
    </row>
    <row r="31" spans="2:17" x14ac:dyDescent="0.25">
      <c r="B31">
        <v>24.5</v>
      </c>
      <c r="C31" s="5">
        <f t="shared" si="0"/>
        <v>0.18554999999999999</v>
      </c>
    </row>
    <row r="32" spans="2:17" x14ac:dyDescent="0.25">
      <c r="B32">
        <v>25.5</v>
      </c>
      <c r="C32" s="5">
        <f t="shared" si="0"/>
        <v>0.19145000000000001</v>
      </c>
    </row>
    <row r="33" spans="2:3" x14ac:dyDescent="0.25">
      <c r="B33">
        <v>26.5</v>
      </c>
      <c r="C33" s="5">
        <f t="shared" si="0"/>
        <v>0.19735</v>
      </c>
    </row>
    <row r="34" spans="2:3" x14ac:dyDescent="0.25">
      <c r="B34">
        <v>27.5</v>
      </c>
      <c r="C34" s="5">
        <f t="shared" si="0"/>
        <v>0.20325000000000001</v>
      </c>
    </row>
    <row r="35" spans="2:3" x14ac:dyDescent="0.25">
      <c r="B35">
        <v>28.5</v>
      </c>
      <c r="C35" s="5">
        <f t="shared" si="0"/>
        <v>0.20915</v>
      </c>
    </row>
    <row r="36" spans="2:3" x14ac:dyDescent="0.25">
      <c r="B36">
        <v>29.5</v>
      </c>
      <c r="C36" s="5">
        <f t="shared" si="0"/>
        <v>0.21504999999999999</v>
      </c>
    </row>
    <row r="37" spans="2:3" x14ac:dyDescent="0.25">
      <c r="B37">
        <v>30.5</v>
      </c>
      <c r="C37" s="5">
        <f t="shared" si="0"/>
        <v>0.22095000000000001</v>
      </c>
    </row>
    <row r="38" spans="2:3" x14ac:dyDescent="0.25">
      <c r="B38">
        <v>31.5</v>
      </c>
      <c r="C38" s="5">
        <f t="shared" si="0"/>
        <v>0.22685</v>
      </c>
    </row>
    <row r="39" spans="2:3" x14ac:dyDescent="0.25">
      <c r="B39">
        <v>32.5</v>
      </c>
      <c r="C39" s="5">
        <f t="shared" si="0"/>
        <v>0.23275000000000001</v>
      </c>
    </row>
    <row r="40" spans="2:3" x14ac:dyDescent="0.25">
      <c r="B40">
        <v>33.5</v>
      </c>
      <c r="C40" s="5">
        <f t="shared" si="0"/>
        <v>0.23865</v>
      </c>
    </row>
    <row r="41" spans="2:3" x14ac:dyDescent="0.25">
      <c r="B41">
        <v>34.5</v>
      </c>
      <c r="C41" s="5">
        <f t="shared" si="0"/>
        <v>0.24455000000000002</v>
      </c>
    </row>
    <row r="42" spans="2:3" x14ac:dyDescent="0.25">
      <c r="B42">
        <v>35.5</v>
      </c>
      <c r="C42" s="5">
        <f t="shared" si="0"/>
        <v>0.25045000000000001</v>
      </c>
    </row>
    <row r="43" spans="2:3" x14ac:dyDescent="0.25">
      <c r="B43">
        <v>36.5</v>
      </c>
      <c r="C43" s="5">
        <f t="shared" si="0"/>
        <v>0.25634999999999997</v>
      </c>
    </row>
    <row r="44" spans="2:3" x14ac:dyDescent="0.25">
      <c r="B44">
        <v>37.5</v>
      </c>
      <c r="C44" s="5">
        <f t="shared" si="0"/>
        <v>0.26224999999999998</v>
      </c>
    </row>
    <row r="45" spans="2:3" x14ac:dyDescent="0.25">
      <c r="B45">
        <v>38.5</v>
      </c>
      <c r="C45" s="5">
        <f t="shared" si="0"/>
        <v>0.26815</v>
      </c>
    </row>
    <row r="46" spans="2:3" x14ac:dyDescent="0.25">
      <c r="B46">
        <v>39.5</v>
      </c>
      <c r="C46" s="5">
        <f t="shared" si="0"/>
        <v>0.27405000000000002</v>
      </c>
    </row>
    <row r="47" spans="2:3" x14ac:dyDescent="0.25">
      <c r="B47">
        <v>40.5</v>
      </c>
      <c r="C47" s="5">
        <f t="shared" si="0"/>
        <v>0.27994999999999998</v>
      </c>
    </row>
    <row r="48" spans="2:3" x14ac:dyDescent="0.25">
      <c r="B48">
        <v>41.5</v>
      </c>
      <c r="C48" s="5">
        <f t="shared" si="0"/>
        <v>0.28584999999999999</v>
      </c>
    </row>
    <row r="49" spans="2:4" x14ac:dyDescent="0.25">
      <c r="B49">
        <v>42.5</v>
      </c>
      <c r="C49" s="5">
        <f t="shared" si="0"/>
        <v>0.29174999999999995</v>
      </c>
    </row>
    <row r="50" spans="2:4" x14ac:dyDescent="0.25">
      <c r="B50">
        <v>43.5</v>
      </c>
      <c r="C50" s="5">
        <f t="shared" si="0"/>
        <v>0.29764999999999997</v>
      </c>
    </row>
    <row r="51" spans="2:4" x14ac:dyDescent="0.25">
      <c r="B51">
        <v>44.5</v>
      </c>
      <c r="C51" s="5">
        <f t="shared" si="0"/>
        <v>0.30354999999999999</v>
      </c>
      <c r="D51" s="2"/>
    </row>
    <row r="52" spans="2:4" x14ac:dyDescent="0.25">
      <c r="B52">
        <v>45.5</v>
      </c>
      <c r="C52" s="5">
        <f t="shared" si="0"/>
        <v>0.30944999999999995</v>
      </c>
    </row>
    <row r="53" spans="2:4" x14ac:dyDescent="0.25">
      <c r="B53">
        <v>46.5</v>
      </c>
      <c r="C53" s="5">
        <f t="shared" si="0"/>
        <v>0.31534999999999996</v>
      </c>
    </row>
    <row r="54" spans="2:4" x14ac:dyDescent="0.25">
      <c r="B54">
        <v>47.5</v>
      </c>
      <c r="C54" s="5">
        <f t="shared" si="0"/>
        <v>0.32124999999999998</v>
      </c>
    </row>
    <row r="55" spans="2:4" x14ac:dyDescent="0.25">
      <c r="B55">
        <v>48.5</v>
      </c>
      <c r="C55" s="5">
        <f t="shared" si="0"/>
        <v>0.32715</v>
      </c>
    </row>
    <row r="56" spans="2:4" x14ac:dyDescent="0.25">
      <c r="B56">
        <v>49.5</v>
      </c>
      <c r="C56" s="5">
        <f t="shared" si="0"/>
        <v>0.33304999999999996</v>
      </c>
    </row>
    <row r="57" spans="2:4" x14ac:dyDescent="0.25">
      <c r="B57">
        <v>50.5</v>
      </c>
      <c r="C57" s="5">
        <f t="shared" si="0"/>
        <v>0.33894999999999997</v>
      </c>
    </row>
    <row r="58" spans="2:4" x14ac:dyDescent="0.25">
      <c r="B58">
        <v>51.5</v>
      </c>
      <c r="C58" s="5">
        <f t="shared" si="0"/>
        <v>0.34484999999999999</v>
      </c>
    </row>
    <row r="59" spans="2:4" x14ac:dyDescent="0.25">
      <c r="B59">
        <v>52.5</v>
      </c>
      <c r="C59" s="5">
        <f t="shared" si="0"/>
        <v>0.35074999999999995</v>
      </c>
    </row>
    <row r="60" spans="2:4" x14ac:dyDescent="0.25">
      <c r="B60">
        <v>53.5</v>
      </c>
      <c r="C60" s="5">
        <f t="shared" si="0"/>
        <v>0.35664999999999997</v>
      </c>
    </row>
    <row r="61" spans="2:4" x14ac:dyDescent="0.25">
      <c r="B61">
        <v>54.5</v>
      </c>
      <c r="C61" s="5">
        <f t="shared" si="0"/>
        <v>0.36254999999999998</v>
      </c>
    </row>
    <row r="62" spans="2:4" x14ac:dyDescent="0.25">
      <c r="B62">
        <v>55.5</v>
      </c>
      <c r="C62" s="5">
        <f t="shared" si="0"/>
        <v>0.36845</v>
      </c>
    </row>
    <row r="63" spans="2:4" x14ac:dyDescent="0.25">
      <c r="B63">
        <v>56.5</v>
      </c>
      <c r="C63" s="5">
        <f t="shared" si="0"/>
        <v>0.37434999999999996</v>
      </c>
    </row>
    <row r="64" spans="2:4" x14ac:dyDescent="0.25">
      <c r="B64">
        <v>57.5</v>
      </c>
      <c r="C64" s="5">
        <f t="shared" si="0"/>
        <v>0.38024999999999998</v>
      </c>
    </row>
    <row r="65" spans="2:3" x14ac:dyDescent="0.25">
      <c r="B65">
        <v>58.5</v>
      </c>
      <c r="C65" s="5">
        <f t="shared" si="0"/>
        <v>0.38614999999999999</v>
      </c>
    </row>
    <row r="66" spans="2:3" x14ac:dyDescent="0.25">
      <c r="B66">
        <v>59.5</v>
      </c>
      <c r="C66" s="5">
        <f t="shared" si="0"/>
        <v>0.39204999999999995</v>
      </c>
    </row>
    <row r="67" spans="2:3" x14ac:dyDescent="0.25">
      <c r="B67">
        <v>60.5</v>
      </c>
      <c r="C67" s="5">
        <f t="shared" si="0"/>
        <v>0.39794999999999997</v>
      </c>
    </row>
    <row r="68" spans="2:3" x14ac:dyDescent="0.25">
      <c r="B68">
        <v>61.5</v>
      </c>
      <c r="C68" s="5">
        <f t="shared" si="0"/>
        <v>0.40384999999999999</v>
      </c>
    </row>
    <row r="69" spans="2:3" x14ac:dyDescent="0.25">
      <c r="B69">
        <v>62.5</v>
      </c>
      <c r="C69" s="5">
        <f t="shared" si="0"/>
        <v>0.40974999999999995</v>
      </c>
    </row>
    <row r="70" spans="2:3" x14ac:dyDescent="0.25">
      <c r="B70">
        <v>63.5</v>
      </c>
      <c r="C70" s="5">
        <f t="shared" si="0"/>
        <v>0.41564999999999996</v>
      </c>
    </row>
    <row r="71" spans="2:3" x14ac:dyDescent="0.25">
      <c r="B71">
        <v>64.5</v>
      </c>
      <c r="C71" s="5">
        <f t="shared" si="0"/>
        <v>0.42154999999999998</v>
      </c>
    </row>
    <row r="72" spans="2:3" x14ac:dyDescent="0.25">
      <c r="B72">
        <v>65.5</v>
      </c>
      <c r="C72" s="5">
        <f t="shared" ref="C72:C118" si="1">$G$8*B72+$G$9</f>
        <v>0.42745</v>
      </c>
    </row>
    <row r="73" spans="2:3" x14ac:dyDescent="0.25">
      <c r="B73">
        <v>66.5</v>
      </c>
      <c r="C73" s="5">
        <f t="shared" si="1"/>
        <v>0.43334999999999996</v>
      </c>
    </row>
    <row r="74" spans="2:3" x14ac:dyDescent="0.25">
      <c r="B74">
        <v>67.5</v>
      </c>
      <c r="C74" s="5">
        <f t="shared" si="1"/>
        <v>0.43924999999999997</v>
      </c>
    </row>
    <row r="75" spans="2:3" x14ac:dyDescent="0.25">
      <c r="B75">
        <v>68.5</v>
      </c>
      <c r="C75" s="5">
        <f t="shared" si="1"/>
        <v>0.44514999999999999</v>
      </c>
    </row>
    <row r="76" spans="2:3" x14ac:dyDescent="0.25">
      <c r="B76">
        <v>69.5</v>
      </c>
      <c r="C76" s="5">
        <f t="shared" si="1"/>
        <v>0.45104999999999995</v>
      </c>
    </row>
    <row r="77" spans="2:3" x14ac:dyDescent="0.25">
      <c r="B77">
        <v>70.5</v>
      </c>
      <c r="C77" s="5">
        <f t="shared" si="1"/>
        <v>0.45694999999999997</v>
      </c>
    </row>
    <row r="78" spans="2:3" x14ac:dyDescent="0.25">
      <c r="B78">
        <v>71.5</v>
      </c>
      <c r="C78" s="5">
        <f t="shared" si="1"/>
        <v>0.46284999999999998</v>
      </c>
    </row>
    <row r="79" spans="2:3" x14ac:dyDescent="0.25">
      <c r="B79">
        <v>72.5</v>
      </c>
      <c r="C79" s="5">
        <f t="shared" si="1"/>
        <v>0.46874999999999994</v>
      </c>
    </row>
    <row r="80" spans="2:3" x14ac:dyDescent="0.25">
      <c r="B80">
        <v>73.5</v>
      </c>
      <c r="C80" s="5">
        <f t="shared" si="1"/>
        <v>0.47464999999999996</v>
      </c>
    </row>
    <row r="81" spans="2:3" x14ac:dyDescent="0.25">
      <c r="B81">
        <v>74.5</v>
      </c>
      <c r="C81" s="5">
        <f t="shared" si="1"/>
        <v>0.48054999999999998</v>
      </c>
    </row>
    <row r="82" spans="2:3" x14ac:dyDescent="0.25">
      <c r="B82">
        <v>75.5</v>
      </c>
      <c r="C82" s="5">
        <f t="shared" si="1"/>
        <v>0.48644999999999999</v>
      </c>
    </row>
    <row r="83" spans="2:3" x14ac:dyDescent="0.25">
      <c r="B83">
        <v>76.5</v>
      </c>
      <c r="C83" s="5">
        <f t="shared" si="1"/>
        <v>0.49234999999999995</v>
      </c>
    </row>
    <row r="84" spans="2:3" x14ac:dyDescent="0.25">
      <c r="B84">
        <v>77.5</v>
      </c>
      <c r="C84" s="5">
        <f t="shared" si="1"/>
        <v>0.49824999999999997</v>
      </c>
    </row>
    <row r="85" spans="2:3" x14ac:dyDescent="0.25">
      <c r="B85">
        <v>78.5</v>
      </c>
      <c r="C85" s="5">
        <f t="shared" si="1"/>
        <v>0.50414999999999999</v>
      </c>
    </row>
    <row r="86" spans="2:3" x14ac:dyDescent="0.25">
      <c r="B86">
        <v>79.5</v>
      </c>
      <c r="C86" s="5">
        <f t="shared" si="1"/>
        <v>0.51005</v>
      </c>
    </row>
    <row r="87" spans="2:3" x14ac:dyDescent="0.25">
      <c r="B87">
        <v>80.5</v>
      </c>
      <c r="C87" s="5">
        <f t="shared" si="1"/>
        <v>0.51595000000000002</v>
      </c>
    </row>
    <row r="88" spans="2:3" x14ac:dyDescent="0.25">
      <c r="B88">
        <v>81.5</v>
      </c>
      <c r="C88" s="5">
        <f t="shared" si="1"/>
        <v>0.52185000000000004</v>
      </c>
    </row>
    <row r="89" spans="2:3" x14ac:dyDescent="0.25">
      <c r="B89">
        <v>82.5</v>
      </c>
      <c r="C89" s="5">
        <f t="shared" si="1"/>
        <v>0.52775000000000005</v>
      </c>
    </row>
    <row r="90" spans="2:3" x14ac:dyDescent="0.25">
      <c r="B90">
        <v>83.5</v>
      </c>
      <c r="C90" s="5">
        <f t="shared" si="1"/>
        <v>0.53364999999999996</v>
      </c>
    </row>
    <row r="91" spans="2:3" x14ac:dyDescent="0.25">
      <c r="B91">
        <v>84.5</v>
      </c>
      <c r="C91" s="5">
        <f t="shared" si="1"/>
        <v>0.53954999999999997</v>
      </c>
    </row>
    <row r="92" spans="2:3" x14ac:dyDescent="0.25">
      <c r="B92">
        <v>85.5</v>
      </c>
      <c r="C92" s="5">
        <f t="shared" si="1"/>
        <v>0.54544999999999999</v>
      </c>
    </row>
    <row r="93" spans="2:3" x14ac:dyDescent="0.25">
      <c r="B93">
        <v>86.5</v>
      </c>
      <c r="C93" s="5">
        <f t="shared" si="1"/>
        <v>0.55135000000000001</v>
      </c>
    </row>
    <row r="94" spans="2:3" x14ac:dyDescent="0.25">
      <c r="B94">
        <v>87.5</v>
      </c>
      <c r="C94" s="5">
        <f t="shared" si="1"/>
        <v>0.55725000000000002</v>
      </c>
    </row>
    <row r="95" spans="2:3" x14ac:dyDescent="0.25">
      <c r="B95">
        <v>88.5</v>
      </c>
      <c r="C95" s="5">
        <f t="shared" si="1"/>
        <v>0.56315000000000004</v>
      </c>
    </row>
    <row r="96" spans="2:3" x14ac:dyDescent="0.25">
      <c r="B96">
        <v>89.5</v>
      </c>
      <c r="C96" s="5">
        <f t="shared" si="1"/>
        <v>0.56905000000000006</v>
      </c>
    </row>
    <row r="97" spans="2:3" x14ac:dyDescent="0.25">
      <c r="B97">
        <v>90.5</v>
      </c>
      <c r="C97" s="5">
        <f t="shared" si="1"/>
        <v>0.57495000000000007</v>
      </c>
    </row>
    <row r="98" spans="2:3" x14ac:dyDescent="0.25">
      <c r="B98">
        <v>91.5</v>
      </c>
      <c r="C98" s="5">
        <f t="shared" si="1"/>
        <v>0.58084999999999998</v>
      </c>
    </row>
    <row r="99" spans="2:3" x14ac:dyDescent="0.25">
      <c r="B99">
        <v>92.5</v>
      </c>
      <c r="C99" s="5">
        <f t="shared" si="1"/>
        <v>0.58674999999999999</v>
      </c>
    </row>
    <row r="100" spans="2:3" x14ac:dyDescent="0.25">
      <c r="B100">
        <v>93.5</v>
      </c>
      <c r="C100" s="5">
        <f t="shared" si="1"/>
        <v>0.59265000000000001</v>
      </c>
    </row>
    <row r="101" spans="2:3" x14ac:dyDescent="0.25">
      <c r="B101">
        <v>94.5</v>
      </c>
      <c r="C101" s="5">
        <f t="shared" si="1"/>
        <v>0.59855000000000003</v>
      </c>
    </row>
    <row r="102" spans="2:3" x14ac:dyDescent="0.25">
      <c r="B102">
        <v>95.5</v>
      </c>
      <c r="C102" s="5">
        <f t="shared" si="1"/>
        <v>0.60445000000000004</v>
      </c>
    </row>
    <row r="103" spans="2:3" x14ac:dyDescent="0.25">
      <c r="B103">
        <v>96.5</v>
      </c>
      <c r="C103" s="5">
        <f t="shared" si="1"/>
        <v>0.61035000000000006</v>
      </c>
    </row>
    <row r="104" spans="2:3" x14ac:dyDescent="0.25">
      <c r="B104">
        <v>97.5</v>
      </c>
      <c r="C104" s="5">
        <f t="shared" si="1"/>
        <v>0.61625000000000008</v>
      </c>
    </row>
    <row r="105" spans="2:3" x14ac:dyDescent="0.25">
      <c r="B105">
        <v>98.5</v>
      </c>
      <c r="C105" s="5">
        <f t="shared" si="1"/>
        <v>0.62214999999999998</v>
      </c>
    </row>
    <row r="106" spans="2:3" x14ac:dyDescent="0.25">
      <c r="B106">
        <v>99.5</v>
      </c>
      <c r="C106" s="5">
        <f t="shared" si="1"/>
        <v>0.62805</v>
      </c>
    </row>
    <row r="107" spans="2:3" x14ac:dyDescent="0.25">
      <c r="B107">
        <v>100.5</v>
      </c>
      <c r="C107" s="5">
        <f t="shared" si="1"/>
        <v>0.63395000000000001</v>
      </c>
    </row>
    <row r="108" spans="2:3" x14ac:dyDescent="0.25">
      <c r="B108">
        <v>101.5</v>
      </c>
      <c r="C108" s="5">
        <f t="shared" si="1"/>
        <v>0.63985000000000003</v>
      </c>
    </row>
    <row r="109" spans="2:3" x14ac:dyDescent="0.25">
      <c r="B109">
        <v>102.5</v>
      </c>
      <c r="C109" s="5">
        <f t="shared" si="1"/>
        <v>0.64575000000000005</v>
      </c>
    </row>
    <row r="110" spans="2:3" x14ac:dyDescent="0.25">
      <c r="B110">
        <v>103.5</v>
      </c>
      <c r="C110" s="5">
        <f t="shared" si="1"/>
        <v>0.65165000000000006</v>
      </c>
    </row>
    <row r="111" spans="2:3" x14ac:dyDescent="0.25">
      <c r="B111">
        <v>104.5</v>
      </c>
      <c r="C111" s="5">
        <f t="shared" si="1"/>
        <v>0.65754999999999997</v>
      </c>
    </row>
    <row r="112" spans="2:3" x14ac:dyDescent="0.25">
      <c r="B112">
        <v>105.5</v>
      </c>
      <c r="C112" s="5">
        <f t="shared" si="1"/>
        <v>0.66344999999999998</v>
      </c>
    </row>
    <row r="113" spans="2:4" x14ac:dyDescent="0.25">
      <c r="B113">
        <v>106.5</v>
      </c>
      <c r="C113" s="5">
        <f t="shared" si="1"/>
        <v>0.66935</v>
      </c>
    </row>
    <row r="114" spans="2:4" x14ac:dyDescent="0.25">
      <c r="B114">
        <v>107.5</v>
      </c>
      <c r="C114" s="5">
        <f t="shared" si="1"/>
        <v>0.67525000000000002</v>
      </c>
    </row>
    <row r="115" spans="2:4" x14ac:dyDescent="0.25">
      <c r="B115">
        <v>108.5</v>
      </c>
      <c r="C115" s="5">
        <f t="shared" si="1"/>
        <v>0.68115000000000003</v>
      </c>
    </row>
    <row r="116" spans="2:4" x14ac:dyDescent="0.25">
      <c r="B116">
        <v>109.5</v>
      </c>
      <c r="C116" s="5">
        <f t="shared" si="1"/>
        <v>0.68705000000000005</v>
      </c>
    </row>
    <row r="117" spans="2:4" x14ac:dyDescent="0.25">
      <c r="B117">
        <v>110.5</v>
      </c>
      <c r="C117" s="5">
        <f t="shared" si="1"/>
        <v>0.69295000000000007</v>
      </c>
    </row>
    <row r="118" spans="2:4" x14ac:dyDescent="0.25">
      <c r="B118">
        <v>111.5</v>
      </c>
      <c r="C118" s="5">
        <f t="shared" si="1"/>
        <v>0.69884999999999997</v>
      </c>
    </row>
    <row r="119" spans="2:4" x14ac:dyDescent="0.25">
      <c r="B119">
        <v>112.5</v>
      </c>
      <c r="C119" s="5"/>
      <c r="D119" s="9">
        <v>0.7</v>
      </c>
    </row>
    <row r="120" spans="2:4" x14ac:dyDescent="0.25">
      <c r="B120">
        <v>113.5</v>
      </c>
      <c r="C120" s="5"/>
      <c r="D120" s="9">
        <v>0.7</v>
      </c>
    </row>
    <row r="121" spans="2:4" x14ac:dyDescent="0.25">
      <c r="B121">
        <v>114.5</v>
      </c>
      <c r="C121" s="5"/>
      <c r="D121" s="9">
        <v>0.7</v>
      </c>
    </row>
    <row r="122" spans="2:4" x14ac:dyDescent="0.25">
      <c r="B122">
        <v>115.5</v>
      </c>
      <c r="C122" s="5"/>
      <c r="D122" s="9">
        <v>0.7</v>
      </c>
    </row>
    <row r="123" spans="2:4" x14ac:dyDescent="0.25">
      <c r="B123">
        <v>116.5</v>
      </c>
      <c r="C123" s="5"/>
      <c r="D123" s="9">
        <v>0.7</v>
      </c>
    </row>
    <row r="124" spans="2:4" x14ac:dyDescent="0.25">
      <c r="B124">
        <v>117.5</v>
      </c>
      <c r="C124" s="5"/>
      <c r="D124" s="9">
        <v>0.7</v>
      </c>
    </row>
    <row r="125" spans="2:4" x14ac:dyDescent="0.25">
      <c r="B125">
        <v>118.5</v>
      </c>
      <c r="C125" s="5"/>
      <c r="D125" s="9">
        <v>0.7</v>
      </c>
    </row>
    <row r="126" spans="2:4" x14ac:dyDescent="0.25">
      <c r="B126">
        <v>119.5</v>
      </c>
      <c r="C126" s="5"/>
      <c r="D126" s="9">
        <v>0.7</v>
      </c>
    </row>
    <row r="127" spans="2:4" x14ac:dyDescent="0.25">
      <c r="B127">
        <v>120.5</v>
      </c>
      <c r="C127" s="5"/>
      <c r="D127" s="9">
        <v>0.7</v>
      </c>
    </row>
    <row r="128" spans="2:4" x14ac:dyDescent="0.25">
      <c r="B128">
        <v>121.5</v>
      </c>
      <c r="C128" s="5"/>
      <c r="D128" s="9">
        <v>0.7</v>
      </c>
    </row>
    <row r="129" spans="2:4" x14ac:dyDescent="0.25">
      <c r="B129">
        <v>122.5</v>
      </c>
      <c r="C129" s="5"/>
      <c r="D129" s="9">
        <v>0.7</v>
      </c>
    </row>
    <row r="130" spans="2:4" x14ac:dyDescent="0.25">
      <c r="B130">
        <v>123.5</v>
      </c>
      <c r="C130" s="5"/>
      <c r="D130" s="9">
        <v>0.7</v>
      </c>
    </row>
    <row r="131" spans="2:4" x14ac:dyDescent="0.25">
      <c r="B131">
        <v>124.5</v>
      </c>
      <c r="C131" s="5"/>
      <c r="D131" s="9">
        <v>0.7</v>
      </c>
    </row>
    <row r="132" spans="2:4" x14ac:dyDescent="0.25">
      <c r="B132">
        <v>125.5</v>
      </c>
      <c r="C132" s="5"/>
      <c r="D132" s="9">
        <v>0.7</v>
      </c>
    </row>
    <row r="133" spans="2:4" x14ac:dyDescent="0.25">
      <c r="B133">
        <v>126.5</v>
      </c>
      <c r="C133" s="5"/>
      <c r="D133" s="9">
        <v>0.7</v>
      </c>
    </row>
    <row r="134" spans="2:4" x14ac:dyDescent="0.25">
      <c r="B134">
        <v>127.5</v>
      </c>
      <c r="C134" s="5"/>
      <c r="D134" s="9">
        <v>0.7</v>
      </c>
    </row>
    <row r="135" spans="2:4" x14ac:dyDescent="0.25">
      <c r="B135">
        <v>128.5</v>
      </c>
      <c r="C135" s="5"/>
      <c r="D135" s="9">
        <v>0.7</v>
      </c>
    </row>
    <row r="136" spans="2:4" x14ac:dyDescent="0.25">
      <c r="B136">
        <v>129.5</v>
      </c>
      <c r="C136" s="5"/>
      <c r="D136" s="9">
        <v>0.7</v>
      </c>
    </row>
    <row r="137" spans="2:4" x14ac:dyDescent="0.25">
      <c r="B137">
        <v>130.5</v>
      </c>
      <c r="C137" s="5"/>
      <c r="D137" s="9">
        <v>0.7</v>
      </c>
    </row>
    <row r="138" spans="2:4" x14ac:dyDescent="0.25">
      <c r="B138">
        <v>131.5</v>
      </c>
      <c r="C138" s="5"/>
      <c r="D138" s="9">
        <v>0.7</v>
      </c>
    </row>
    <row r="139" spans="2:4" x14ac:dyDescent="0.25">
      <c r="B139">
        <v>132.5</v>
      </c>
      <c r="C139" s="5"/>
      <c r="D139" s="9">
        <v>0.7</v>
      </c>
    </row>
    <row r="140" spans="2:4" x14ac:dyDescent="0.25">
      <c r="B140">
        <v>133.5</v>
      </c>
      <c r="C140" s="5"/>
      <c r="D140" s="9">
        <v>0.7</v>
      </c>
    </row>
    <row r="141" spans="2:4" x14ac:dyDescent="0.25">
      <c r="B141">
        <v>134.5</v>
      </c>
      <c r="C141" s="5"/>
      <c r="D141" s="9">
        <v>0.7</v>
      </c>
    </row>
    <row r="142" spans="2:4" x14ac:dyDescent="0.25">
      <c r="B142">
        <v>135.5</v>
      </c>
      <c r="C142" s="5"/>
      <c r="D142" s="9">
        <v>0.7</v>
      </c>
    </row>
    <row r="143" spans="2:4" x14ac:dyDescent="0.25">
      <c r="B143">
        <v>136.5</v>
      </c>
      <c r="C143" s="5"/>
      <c r="D143" s="9">
        <v>0.7</v>
      </c>
    </row>
    <row r="144" spans="2:4" x14ac:dyDescent="0.25">
      <c r="B144">
        <v>137.5</v>
      </c>
      <c r="C144" s="5"/>
      <c r="D144" s="9">
        <v>0.7</v>
      </c>
    </row>
    <row r="145" spans="2:4" x14ac:dyDescent="0.25">
      <c r="B145">
        <v>138.5</v>
      </c>
      <c r="C145" s="5"/>
      <c r="D145" s="9">
        <v>0.7</v>
      </c>
    </row>
    <row r="146" spans="2:4" x14ac:dyDescent="0.25">
      <c r="B146">
        <v>139.5</v>
      </c>
      <c r="C146" s="5"/>
      <c r="D146" s="9">
        <v>0.7</v>
      </c>
    </row>
    <row r="147" spans="2:4" x14ac:dyDescent="0.25">
      <c r="B147">
        <v>140.5</v>
      </c>
      <c r="C147" s="5"/>
      <c r="D147" s="9">
        <v>0.7</v>
      </c>
    </row>
    <row r="148" spans="2:4" x14ac:dyDescent="0.25">
      <c r="B148">
        <v>141.5</v>
      </c>
      <c r="C148" s="5"/>
      <c r="D148" s="9">
        <v>0.7</v>
      </c>
    </row>
    <row r="149" spans="2:4" x14ac:dyDescent="0.25">
      <c r="B149">
        <v>142.5</v>
      </c>
      <c r="C149" s="5"/>
      <c r="D149" s="9">
        <v>0.7</v>
      </c>
    </row>
    <row r="150" spans="2:4" x14ac:dyDescent="0.25">
      <c r="B150">
        <v>143.5</v>
      </c>
      <c r="C150" s="5"/>
      <c r="D150" s="9">
        <v>0.7</v>
      </c>
    </row>
    <row r="151" spans="2:4" x14ac:dyDescent="0.25">
      <c r="B151">
        <v>144.5</v>
      </c>
      <c r="C151" s="5"/>
      <c r="D151" s="9">
        <v>0.7</v>
      </c>
    </row>
    <row r="152" spans="2:4" x14ac:dyDescent="0.25">
      <c r="B152">
        <v>145.5</v>
      </c>
      <c r="C152" s="5"/>
      <c r="D152" s="9">
        <v>0.7</v>
      </c>
    </row>
    <row r="153" spans="2:4" x14ac:dyDescent="0.25">
      <c r="B153">
        <v>146.5</v>
      </c>
      <c r="C153" s="5"/>
      <c r="D153" s="9">
        <v>0.7</v>
      </c>
    </row>
    <row r="154" spans="2:4" x14ac:dyDescent="0.25">
      <c r="B154">
        <v>147.5</v>
      </c>
      <c r="C154" s="5"/>
      <c r="D154" s="9">
        <v>0.7</v>
      </c>
    </row>
    <row r="155" spans="2:4" x14ac:dyDescent="0.25">
      <c r="B155">
        <v>148.5</v>
      </c>
      <c r="C155" s="5"/>
      <c r="D155" s="9">
        <v>0.7</v>
      </c>
    </row>
    <row r="156" spans="2:4" x14ac:dyDescent="0.25">
      <c r="B156">
        <v>149.5</v>
      </c>
      <c r="C156" s="5"/>
      <c r="D156" s="9">
        <v>0.7</v>
      </c>
    </row>
    <row r="157" spans="2:4" x14ac:dyDescent="0.25">
      <c r="B157">
        <v>150.5</v>
      </c>
      <c r="C157" s="5"/>
      <c r="D157" s="9">
        <v>0.7</v>
      </c>
    </row>
    <row r="158" spans="2:4" x14ac:dyDescent="0.25">
      <c r="B158">
        <v>151.5</v>
      </c>
      <c r="C158" s="5"/>
      <c r="D158" s="9">
        <v>0.7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58"/>
  <sheetViews>
    <sheetView topLeftCell="A10" zoomScale="145" zoomScaleNormal="145" workbookViewId="0">
      <selection activeCell="G35" sqref="G35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 t="s">
        <v>61</v>
      </c>
      <c r="B2" s="1" t="s">
        <v>6</v>
      </c>
      <c r="D2" s="1" t="s">
        <v>29</v>
      </c>
      <c r="H2" s="8" t="s">
        <v>24</v>
      </c>
      <c r="I2" s="4">
        <v>75</v>
      </c>
      <c r="J2" s="1" t="s">
        <v>23</v>
      </c>
      <c r="M2" s="4">
        <v>125</v>
      </c>
      <c r="N2" s="1"/>
      <c r="R2" s="1"/>
      <c r="U2" s="1"/>
      <c r="V2" s="1"/>
    </row>
    <row r="3" spans="1:22" x14ac:dyDescent="0.25">
      <c r="A3" s="1" t="s">
        <v>62</v>
      </c>
      <c r="B3" s="1" t="s">
        <v>63</v>
      </c>
    </row>
    <row r="4" spans="1:22" x14ac:dyDescent="0.25">
      <c r="F4" t="s">
        <v>73</v>
      </c>
      <c r="G4" s="11" t="s">
        <v>77</v>
      </c>
    </row>
    <row r="5" spans="1:22" ht="45" x14ac:dyDescent="0.25">
      <c r="B5" s="10" t="s">
        <v>30</v>
      </c>
      <c r="C5" t="s">
        <v>25</v>
      </c>
      <c r="D5" t="s">
        <v>26</v>
      </c>
    </row>
    <row r="6" spans="1:22" x14ac:dyDescent="0.25">
      <c r="G6" s="7" t="s">
        <v>60</v>
      </c>
    </row>
    <row r="7" spans="1:22" x14ac:dyDescent="0.25">
      <c r="B7">
        <v>0.5</v>
      </c>
      <c r="C7" s="5">
        <f>$G$8*B7+$G$9</f>
        <v>5.3199999999999997E-2</v>
      </c>
      <c r="G7" s="7"/>
    </row>
    <row r="8" spans="1:22" x14ac:dyDescent="0.25">
      <c r="B8">
        <v>1.5</v>
      </c>
      <c r="C8" s="5">
        <f t="shared" ref="C8:C71" si="0">$G$8*B8+$G$9</f>
        <v>5.9399999999999994E-2</v>
      </c>
      <c r="G8" s="7">
        <v>6.1999999999999998E-3</v>
      </c>
    </row>
    <row r="9" spans="1:22" x14ac:dyDescent="0.25">
      <c r="B9">
        <v>2.5</v>
      </c>
      <c r="C9" s="5">
        <f t="shared" si="0"/>
        <v>6.5599999999999992E-2</v>
      </c>
      <c r="G9" s="7">
        <v>5.0099999999999999E-2</v>
      </c>
    </row>
    <row r="10" spans="1:22" x14ac:dyDescent="0.25">
      <c r="B10">
        <v>3.5</v>
      </c>
      <c r="C10" s="5">
        <f t="shared" si="0"/>
        <v>7.1800000000000003E-2</v>
      </c>
    </row>
    <row r="11" spans="1:22" x14ac:dyDescent="0.25">
      <c r="B11">
        <v>4.5</v>
      </c>
      <c r="C11" s="5">
        <f t="shared" si="0"/>
        <v>7.8E-2</v>
      </c>
    </row>
    <row r="12" spans="1:22" x14ac:dyDescent="0.25">
      <c r="B12">
        <v>5.5</v>
      </c>
      <c r="C12" s="5">
        <f t="shared" si="0"/>
        <v>8.4199999999999997E-2</v>
      </c>
    </row>
    <row r="13" spans="1:22" x14ac:dyDescent="0.25">
      <c r="B13">
        <v>6.5</v>
      </c>
      <c r="C13" s="5">
        <f t="shared" si="0"/>
        <v>9.0399999999999994E-2</v>
      </c>
    </row>
    <row r="14" spans="1:22" x14ac:dyDescent="0.25">
      <c r="B14">
        <v>7.5</v>
      </c>
      <c r="C14" s="5">
        <f t="shared" si="0"/>
        <v>9.6599999999999991E-2</v>
      </c>
    </row>
    <row r="15" spans="1:22" x14ac:dyDescent="0.25">
      <c r="B15">
        <v>8.5</v>
      </c>
      <c r="C15" s="5">
        <f t="shared" si="0"/>
        <v>0.1028</v>
      </c>
    </row>
    <row r="16" spans="1:22" x14ac:dyDescent="0.25">
      <c r="B16">
        <v>9.5</v>
      </c>
      <c r="C16" s="5">
        <f t="shared" si="0"/>
        <v>0.109</v>
      </c>
    </row>
    <row r="17" spans="2:17" x14ac:dyDescent="0.25">
      <c r="B17">
        <v>10.5</v>
      </c>
      <c r="C17" s="5">
        <f t="shared" si="0"/>
        <v>0.1152</v>
      </c>
    </row>
    <row r="18" spans="2:17" x14ac:dyDescent="0.25">
      <c r="B18">
        <v>11.5</v>
      </c>
      <c r="C18" s="5">
        <f t="shared" si="0"/>
        <v>0.12140000000000001</v>
      </c>
      <c r="Q18" s="11"/>
    </row>
    <row r="19" spans="2:17" x14ac:dyDescent="0.25">
      <c r="B19">
        <v>12.5</v>
      </c>
      <c r="C19" s="5">
        <f t="shared" si="0"/>
        <v>0.12759999999999999</v>
      </c>
    </row>
    <row r="20" spans="2:17" x14ac:dyDescent="0.25">
      <c r="B20">
        <v>13.5</v>
      </c>
      <c r="C20" s="5">
        <f t="shared" si="0"/>
        <v>0.1338</v>
      </c>
    </row>
    <row r="21" spans="2:17" x14ac:dyDescent="0.25">
      <c r="B21">
        <v>14.5</v>
      </c>
      <c r="C21" s="5">
        <f t="shared" si="0"/>
        <v>0.13999999999999999</v>
      </c>
    </row>
    <row r="22" spans="2:17" x14ac:dyDescent="0.25">
      <c r="B22">
        <v>15.5</v>
      </c>
      <c r="C22" s="5">
        <f t="shared" si="0"/>
        <v>0.1462</v>
      </c>
    </row>
    <row r="23" spans="2:17" x14ac:dyDescent="0.25">
      <c r="B23">
        <v>16.5</v>
      </c>
      <c r="C23" s="5">
        <f t="shared" si="0"/>
        <v>0.15240000000000001</v>
      </c>
    </row>
    <row r="24" spans="2:17" x14ac:dyDescent="0.25">
      <c r="B24">
        <v>17.5</v>
      </c>
      <c r="C24" s="5">
        <f t="shared" si="0"/>
        <v>0.15859999999999999</v>
      </c>
    </row>
    <row r="25" spans="2:17" x14ac:dyDescent="0.25">
      <c r="B25">
        <v>18.5</v>
      </c>
      <c r="C25" s="5">
        <f t="shared" si="0"/>
        <v>0.1648</v>
      </c>
    </row>
    <row r="26" spans="2:17" x14ac:dyDescent="0.25">
      <c r="B26">
        <v>19.5</v>
      </c>
      <c r="C26" s="5">
        <f t="shared" si="0"/>
        <v>0.17099999999999999</v>
      </c>
    </row>
    <row r="27" spans="2:17" x14ac:dyDescent="0.25">
      <c r="B27">
        <v>20.5</v>
      </c>
      <c r="C27" s="5">
        <f t="shared" si="0"/>
        <v>0.1772</v>
      </c>
    </row>
    <row r="28" spans="2:17" x14ac:dyDescent="0.25">
      <c r="B28">
        <v>21.5</v>
      </c>
      <c r="C28" s="5">
        <f t="shared" si="0"/>
        <v>0.18340000000000001</v>
      </c>
    </row>
    <row r="29" spans="2:17" x14ac:dyDescent="0.25">
      <c r="B29">
        <v>22.5</v>
      </c>
      <c r="C29" s="5">
        <f t="shared" si="0"/>
        <v>0.18959999999999999</v>
      </c>
    </row>
    <row r="30" spans="2:17" x14ac:dyDescent="0.25">
      <c r="B30">
        <v>23.5</v>
      </c>
      <c r="C30" s="5">
        <f t="shared" si="0"/>
        <v>0.1958</v>
      </c>
    </row>
    <row r="31" spans="2:17" x14ac:dyDescent="0.25">
      <c r="B31">
        <v>24.5</v>
      </c>
      <c r="C31" s="5">
        <f t="shared" si="0"/>
        <v>0.20200000000000001</v>
      </c>
    </row>
    <row r="32" spans="2:17" x14ac:dyDescent="0.25">
      <c r="B32">
        <v>25.5</v>
      </c>
      <c r="C32" s="5">
        <f t="shared" si="0"/>
        <v>0.2082</v>
      </c>
    </row>
    <row r="33" spans="2:3" x14ac:dyDescent="0.25">
      <c r="B33">
        <v>26.5</v>
      </c>
      <c r="C33" s="5">
        <f t="shared" si="0"/>
        <v>0.21440000000000001</v>
      </c>
    </row>
    <row r="34" spans="2:3" x14ac:dyDescent="0.25">
      <c r="B34">
        <v>27.5</v>
      </c>
      <c r="C34" s="5">
        <f t="shared" si="0"/>
        <v>0.22059999999999999</v>
      </c>
    </row>
    <row r="35" spans="2:3" x14ac:dyDescent="0.25">
      <c r="B35">
        <v>28.5</v>
      </c>
      <c r="C35" s="5">
        <f t="shared" si="0"/>
        <v>0.2268</v>
      </c>
    </row>
    <row r="36" spans="2:3" x14ac:dyDescent="0.25">
      <c r="B36">
        <v>29.5</v>
      </c>
      <c r="C36" s="5">
        <f t="shared" si="0"/>
        <v>0.23300000000000001</v>
      </c>
    </row>
    <row r="37" spans="2:3" x14ac:dyDescent="0.25">
      <c r="B37">
        <v>30.5</v>
      </c>
      <c r="C37" s="5">
        <f t="shared" si="0"/>
        <v>0.2392</v>
      </c>
    </row>
    <row r="38" spans="2:3" x14ac:dyDescent="0.25">
      <c r="B38">
        <v>31.5</v>
      </c>
      <c r="C38" s="5">
        <f t="shared" si="0"/>
        <v>0.24540000000000001</v>
      </c>
    </row>
    <row r="39" spans="2:3" x14ac:dyDescent="0.25">
      <c r="B39">
        <v>32.5</v>
      </c>
      <c r="C39" s="5">
        <f t="shared" si="0"/>
        <v>0.25159999999999999</v>
      </c>
    </row>
    <row r="40" spans="2:3" x14ac:dyDescent="0.25">
      <c r="B40">
        <v>33.5</v>
      </c>
      <c r="C40" s="5">
        <f t="shared" si="0"/>
        <v>0.25779999999999997</v>
      </c>
    </row>
    <row r="41" spans="2:3" x14ac:dyDescent="0.25">
      <c r="B41">
        <v>34.5</v>
      </c>
      <c r="C41" s="5">
        <f t="shared" si="0"/>
        <v>0.26399999999999996</v>
      </c>
    </row>
    <row r="42" spans="2:3" x14ac:dyDescent="0.25">
      <c r="B42">
        <v>35.5</v>
      </c>
      <c r="C42" s="5">
        <f t="shared" si="0"/>
        <v>0.2702</v>
      </c>
    </row>
    <row r="43" spans="2:3" x14ac:dyDescent="0.25">
      <c r="B43">
        <v>36.5</v>
      </c>
      <c r="C43" s="5">
        <f t="shared" si="0"/>
        <v>0.27639999999999998</v>
      </c>
    </row>
    <row r="44" spans="2:3" x14ac:dyDescent="0.25">
      <c r="B44">
        <v>37.5</v>
      </c>
      <c r="C44" s="5">
        <f t="shared" si="0"/>
        <v>0.28259999999999996</v>
      </c>
    </row>
    <row r="45" spans="2:3" x14ac:dyDescent="0.25">
      <c r="B45">
        <v>38.5</v>
      </c>
      <c r="C45" s="5">
        <f t="shared" si="0"/>
        <v>0.2888</v>
      </c>
    </row>
    <row r="46" spans="2:3" x14ac:dyDescent="0.25">
      <c r="B46">
        <v>39.5</v>
      </c>
      <c r="C46" s="5">
        <f t="shared" si="0"/>
        <v>0.29499999999999998</v>
      </c>
    </row>
    <row r="47" spans="2:3" x14ac:dyDescent="0.25">
      <c r="B47">
        <v>40.5</v>
      </c>
      <c r="C47" s="5">
        <f t="shared" si="0"/>
        <v>0.30119999999999997</v>
      </c>
    </row>
    <row r="48" spans="2:3" x14ac:dyDescent="0.25">
      <c r="B48">
        <v>41.5</v>
      </c>
      <c r="C48" s="5">
        <f t="shared" si="0"/>
        <v>0.30739999999999995</v>
      </c>
    </row>
    <row r="49" spans="2:4" x14ac:dyDescent="0.25">
      <c r="B49">
        <v>42.5</v>
      </c>
      <c r="C49" s="5">
        <f t="shared" si="0"/>
        <v>0.31359999999999999</v>
      </c>
    </row>
    <row r="50" spans="2:4" x14ac:dyDescent="0.25">
      <c r="B50">
        <v>43.5</v>
      </c>
      <c r="C50" s="5">
        <f t="shared" si="0"/>
        <v>0.31979999999999997</v>
      </c>
    </row>
    <row r="51" spans="2:4" x14ac:dyDescent="0.25">
      <c r="B51">
        <v>44.5</v>
      </c>
      <c r="C51" s="5">
        <f t="shared" si="0"/>
        <v>0.32599999999999996</v>
      </c>
      <c r="D51" s="2"/>
    </row>
    <row r="52" spans="2:4" x14ac:dyDescent="0.25">
      <c r="B52">
        <v>45.5</v>
      </c>
      <c r="C52" s="5">
        <f t="shared" si="0"/>
        <v>0.3322</v>
      </c>
    </row>
    <row r="53" spans="2:4" x14ac:dyDescent="0.25">
      <c r="B53">
        <v>46.5</v>
      </c>
      <c r="C53" s="5">
        <f t="shared" si="0"/>
        <v>0.33839999999999998</v>
      </c>
    </row>
    <row r="54" spans="2:4" x14ac:dyDescent="0.25">
      <c r="B54">
        <v>47.5</v>
      </c>
      <c r="C54" s="5">
        <f t="shared" si="0"/>
        <v>0.34459999999999996</v>
      </c>
    </row>
    <row r="55" spans="2:4" x14ac:dyDescent="0.25">
      <c r="B55">
        <v>48.5</v>
      </c>
      <c r="C55" s="5">
        <f t="shared" si="0"/>
        <v>0.35079999999999995</v>
      </c>
    </row>
    <row r="56" spans="2:4" x14ac:dyDescent="0.25">
      <c r="B56">
        <v>49.5</v>
      </c>
      <c r="C56" s="5">
        <f t="shared" si="0"/>
        <v>0.35699999999999998</v>
      </c>
    </row>
    <row r="57" spans="2:4" x14ac:dyDescent="0.25">
      <c r="B57">
        <v>50.5</v>
      </c>
      <c r="C57" s="5">
        <f t="shared" si="0"/>
        <v>0.36319999999999997</v>
      </c>
    </row>
    <row r="58" spans="2:4" x14ac:dyDescent="0.25">
      <c r="B58">
        <v>51.5</v>
      </c>
      <c r="C58" s="5">
        <f t="shared" si="0"/>
        <v>0.36939999999999995</v>
      </c>
    </row>
    <row r="59" spans="2:4" x14ac:dyDescent="0.25">
      <c r="B59">
        <v>52.5</v>
      </c>
      <c r="C59" s="5">
        <f t="shared" si="0"/>
        <v>0.37559999999999999</v>
      </c>
    </row>
    <row r="60" spans="2:4" x14ac:dyDescent="0.25">
      <c r="B60">
        <v>53.5</v>
      </c>
      <c r="C60" s="5">
        <f t="shared" si="0"/>
        <v>0.38179999999999997</v>
      </c>
    </row>
    <row r="61" spans="2:4" x14ac:dyDescent="0.25">
      <c r="B61">
        <v>54.5</v>
      </c>
      <c r="C61" s="5">
        <f t="shared" si="0"/>
        <v>0.38799999999999996</v>
      </c>
    </row>
    <row r="62" spans="2:4" x14ac:dyDescent="0.25">
      <c r="B62">
        <v>55.5</v>
      </c>
      <c r="C62" s="5">
        <f t="shared" si="0"/>
        <v>0.39419999999999994</v>
      </c>
    </row>
    <row r="63" spans="2:4" x14ac:dyDescent="0.25">
      <c r="B63">
        <v>56.5</v>
      </c>
      <c r="C63" s="5">
        <f t="shared" si="0"/>
        <v>0.40039999999999998</v>
      </c>
    </row>
    <row r="64" spans="2:4" x14ac:dyDescent="0.25">
      <c r="B64">
        <v>57.5</v>
      </c>
      <c r="C64" s="5">
        <f t="shared" si="0"/>
        <v>0.40659999999999996</v>
      </c>
    </row>
    <row r="65" spans="2:3" x14ac:dyDescent="0.25">
      <c r="B65">
        <v>58.5</v>
      </c>
      <c r="C65" s="5">
        <f t="shared" si="0"/>
        <v>0.41279999999999994</v>
      </c>
    </row>
    <row r="66" spans="2:3" x14ac:dyDescent="0.25">
      <c r="B66">
        <v>59.5</v>
      </c>
      <c r="C66" s="5">
        <f t="shared" si="0"/>
        <v>0.41899999999999998</v>
      </c>
    </row>
    <row r="67" spans="2:3" x14ac:dyDescent="0.25">
      <c r="B67">
        <v>60.5</v>
      </c>
      <c r="C67" s="5">
        <f t="shared" si="0"/>
        <v>0.42519999999999997</v>
      </c>
    </row>
    <row r="68" spans="2:3" x14ac:dyDescent="0.25">
      <c r="B68">
        <v>61.5</v>
      </c>
      <c r="C68" s="5">
        <f t="shared" si="0"/>
        <v>0.43139999999999995</v>
      </c>
    </row>
    <row r="69" spans="2:3" x14ac:dyDescent="0.25">
      <c r="B69">
        <v>62.5</v>
      </c>
      <c r="C69" s="5">
        <f t="shared" si="0"/>
        <v>0.43759999999999999</v>
      </c>
    </row>
    <row r="70" spans="2:3" x14ac:dyDescent="0.25">
      <c r="B70">
        <v>63.5</v>
      </c>
      <c r="C70" s="5">
        <f t="shared" si="0"/>
        <v>0.44379999999999997</v>
      </c>
    </row>
    <row r="71" spans="2:3" x14ac:dyDescent="0.25">
      <c r="B71">
        <v>64.5</v>
      </c>
      <c r="C71" s="5">
        <f t="shared" si="0"/>
        <v>0.44999999999999996</v>
      </c>
    </row>
    <row r="72" spans="2:3" x14ac:dyDescent="0.25">
      <c r="B72">
        <v>65.5</v>
      </c>
      <c r="C72" s="5">
        <f t="shared" ref="C72:C111" si="1">$G$8*B72+$G$9</f>
        <v>0.45619999999999994</v>
      </c>
    </row>
    <row r="73" spans="2:3" x14ac:dyDescent="0.25">
      <c r="B73">
        <v>66.5</v>
      </c>
      <c r="C73" s="5">
        <f t="shared" si="1"/>
        <v>0.46239999999999998</v>
      </c>
    </row>
    <row r="74" spans="2:3" x14ac:dyDescent="0.25">
      <c r="B74">
        <v>67.5</v>
      </c>
      <c r="C74" s="5">
        <f t="shared" si="1"/>
        <v>0.46859999999999996</v>
      </c>
    </row>
    <row r="75" spans="2:3" x14ac:dyDescent="0.25">
      <c r="B75">
        <v>68.5</v>
      </c>
      <c r="C75" s="5">
        <f t="shared" si="1"/>
        <v>0.47479999999999994</v>
      </c>
    </row>
    <row r="76" spans="2:3" x14ac:dyDescent="0.25">
      <c r="B76">
        <v>69.5</v>
      </c>
      <c r="C76" s="5">
        <f t="shared" si="1"/>
        <v>0.48099999999999998</v>
      </c>
    </row>
    <row r="77" spans="2:3" x14ac:dyDescent="0.25">
      <c r="B77">
        <v>70.5</v>
      </c>
      <c r="C77" s="5">
        <f t="shared" si="1"/>
        <v>0.48719999999999997</v>
      </c>
    </row>
    <row r="78" spans="2:3" x14ac:dyDescent="0.25">
      <c r="B78">
        <v>71.5</v>
      </c>
      <c r="C78" s="5">
        <f t="shared" si="1"/>
        <v>0.49339999999999995</v>
      </c>
    </row>
    <row r="79" spans="2:3" x14ac:dyDescent="0.25">
      <c r="B79">
        <v>72.5</v>
      </c>
      <c r="C79" s="5">
        <f t="shared" si="1"/>
        <v>0.49959999999999999</v>
      </c>
    </row>
    <row r="80" spans="2:3" x14ac:dyDescent="0.25">
      <c r="B80">
        <v>73.5</v>
      </c>
      <c r="C80" s="5">
        <f t="shared" si="1"/>
        <v>0.50580000000000003</v>
      </c>
    </row>
    <row r="81" spans="2:3" x14ac:dyDescent="0.25">
      <c r="B81">
        <v>74.5</v>
      </c>
      <c r="C81" s="5">
        <f t="shared" si="1"/>
        <v>0.51200000000000001</v>
      </c>
    </row>
    <row r="82" spans="2:3" x14ac:dyDescent="0.25">
      <c r="B82">
        <v>75.5</v>
      </c>
      <c r="C82" s="5">
        <f t="shared" si="1"/>
        <v>0.51819999999999999</v>
      </c>
    </row>
    <row r="83" spans="2:3" x14ac:dyDescent="0.25">
      <c r="B83">
        <v>76.5</v>
      </c>
      <c r="C83" s="5">
        <f t="shared" si="1"/>
        <v>0.52439999999999998</v>
      </c>
    </row>
    <row r="84" spans="2:3" x14ac:dyDescent="0.25">
      <c r="B84">
        <v>77.5</v>
      </c>
      <c r="C84" s="5">
        <f t="shared" si="1"/>
        <v>0.53059999999999996</v>
      </c>
    </row>
    <row r="85" spans="2:3" x14ac:dyDescent="0.25">
      <c r="B85">
        <v>78.5</v>
      </c>
      <c r="C85" s="5">
        <f t="shared" si="1"/>
        <v>0.53679999999999994</v>
      </c>
    </row>
    <row r="86" spans="2:3" x14ac:dyDescent="0.25">
      <c r="B86">
        <v>79.5</v>
      </c>
      <c r="C86" s="5">
        <f t="shared" si="1"/>
        <v>0.54300000000000004</v>
      </c>
    </row>
    <row r="87" spans="2:3" x14ac:dyDescent="0.25">
      <c r="B87">
        <v>80.5</v>
      </c>
      <c r="C87" s="5">
        <f t="shared" si="1"/>
        <v>0.54920000000000002</v>
      </c>
    </row>
    <row r="88" spans="2:3" x14ac:dyDescent="0.25">
      <c r="B88">
        <v>81.5</v>
      </c>
      <c r="C88" s="5">
        <f t="shared" si="1"/>
        <v>0.5554</v>
      </c>
    </row>
    <row r="89" spans="2:3" x14ac:dyDescent="0.25">
      <c r="B89">
        <v>82.5</v>
      </c>
      <c r="C89" s="5">
        <f t="shared" si="1"/>
        <v>0.56159999999999999</v>
      </c>
    </row>
    <row r="90" spans="2:3" x14ac:dyDescent="0.25">
      <c r="B90">
        <v>83.5</v>
      </c>
      <c r="C90" s="5">
        <f t="shared" si="1"/>
        <v>0.56779999999999997</v>
      </c>
    </row>
    <row r="91" spans="2:3" x14ac:dyDescent="0.25">
      <c r="B91">
        <v>84.5</v>
      </c>
      <c r="C91" s="5">
        <f t="shared" si="1"/>
        <v>0.57400000000000007</v>
      </c>
    </row>
    <row r="92" spans="2:3" x14ac:dyDescent="0.25">
      <c r="B92">
        <v>85.5</v>
      </c>
      <c r="C92" s="5">
        <f t="shared" si="1"/>
        <v>0.58020000000000005</v>
      </c>
    </row>
    <row r="93" spans="2:3" x14ac:dyDescent="0.25">
      <c r="B93">
        <v>86.5</v>
      </c>
      <c r="C93" s="5">
        <f t="shared" si="1"/>
        <v>0.58640000000000003</v>
      </c>
    </row>
    <row r="94" spans="2:3" x14ac:dyDescent="0.25">
      <c r="B94">
        <v>87.5</v>
      </c>
      <c r="C94" s="5">
        <f t="shared" si="1"/>
        <v>0.59260000000000002</v>
      </c>
    </row>
    <row r="95" spans="2:3" x14ac:dyDescent="0.25">
      <c r="B95">
        <v>88.5</v>
      </c>
      <c r="C95" s="5">
        <f t="shared" si="1"/>
        <v>0.5988</v>
      </c>
    </row>
    <row r="96" spans="2:3" x14ac:dyDescent="0.25">
      <c r="B96">
        <v>89.5</v>
      </c>
      <c r="C96" s="5">
        <f t="shared" si="1"/>
        <v>0.60499999999999998</v>
      </c>
    </row>
    <row r="97" spans="2:4" x14ac:dyDescent="0.25">
      <c r="B97">
        <v>90.5</v>
      </c>
      <c r="C97" s="5">
        <f t="shared" si="1"/>
        <v>0.61119999999999997</v>
      </c>
    </row>
    <row r="98" spans="2:4" x14ac:dyDescent="0.25">
      <c r="B98">
        <v>91.5</v>
      </c>
      <c r="C98" s="5">
        <f t="shared" si="1"/>
        <v>0.61740000000000006</v>
      </c>
    </row>
    <row r="99" spans="2:4" x14ac:dyDescent="0.25">
      <c r="B99">
        <v>92.5</v>
      </c>
      <c r="C99" s="5">
        <f t="shared" si="1"/>
        <v>0.62360000000000004</v>
      </c>
    </row>
    <row r="100" spans="2:4" x14ac:dyDescent="0.25">
      <c r="B100">
        <v>93.5</v>
      </c>
      <c r="C100" s="5">
        <f t="shared" si="1"/>
        <v>0.62980000000000003</v>
      </c>
    </row>
    <row r="101" spans="2:4" x14ac:dyDescent="0.25">
      <c r="B101">
        <v>94.5</v>
      </c>
      <c r="C101" s="5">
        <f t="shared" si="1"/>
        <v>0.63600000000000001</v>
      </c>
    </row>
    <row r="102" spans="2:4" x14ac:dyDescent="0.25">
      <c r="B102">
        <v>95.5</v>
      </c>
      <c r="C102" s="5">
        <f t="shared" si="1"/>
        <v>0.64219999999999999</v>
      </c>
    </row>
    <row r="103" spans="2:4" x14ac:dyDescent="0.25">
      <c r="B103">
        <v>96.5</v>
      </c>
      <c r="C103" s="5">
        <f t="shared" si="1"/>
        <v>0.64839999999999998</v>
      </c>
    </row>
    <row r="104" spans="2:4" x14ac:dyDescent="0.25">
      <c r="B104">
        <v>97.5</v>
      </c>
      <c r="C104" s="5">
        <f t="shared" si="1"/>
        <v>0.65459999999999996</v>
      </c>
    </row>
    <row r="105" spans="2:4" x14ac:dyDescent="0.25">
      <c r="B105">
        <v>98.5</v>
      </c>
      <c r="C105" s="5">
        <f t="shared" si="1"/>
        <v>0.66080000000000005</v>
      </c>
    </row>
    <row r="106" spans="2:4" x14ac:dyDescent="0.25">
      <c r="B106">
        <v>99.5</v>
      </c>
      <c r="C106" s="5">
        <f t="shared" si="1"/>
        <v>0.66700000000000004</v>
      </c>
    </row>
    <row r="107" spans="2:4" x14ac:dyDescent="0.25">
      <c r="B107">
        <v>100.5</v>
      </c>
      <c r="C107" s="5">
        <f t="shared" si="1"/>
        <v>0.67320000000000002</v>
      </c>
    </row>
    <row r="108" spans="2:4" x14ac:dyDescent="0.25">
      <c r="B108">
        <v>101.5</v>
      </c>
      <c r="C108" s="5">
        <f t="shared" si="1"/>
        <v>0.6794</v>
      </c>
    </row>
    <row r="109" spans="2:4" x14ac:dyDescent="0.25">
      <c r="B109">
        <v>102.5</v>
      </c>
      <c r="C109" s="5">
        <f t="shared" si="1"/>
        <v>0.68559999999999999</v>
      </c>
    </row>
    <row r="110" spans="2:4" x14ac:dyDescent="0.25">
      <c r="B110">
        <v>103.5</v>
      </c>
      <c r="C110" s="5">
        <f t="shared" si="1"/>
        <v>0.69179999999999997</v>
      </c>
    </row>
    <row r="111" spans="2:4" x14ac:dyDescent="0.25">
      <c r="B111">
        <v>104.5</v>
      </c>
      <c r="C111" s="5">
        <f t="shared" si="1"/>
        <v>0.69800000000000006</v>
      </c>
    </row>
    <row r="112" spans="2:4" x14ac:dyDescent="0.25">
      <c r="B112">
        <v>105.5</v>
      </c>
      <c r="C112" s="5"/>
      <c r="D112" s="9">
        <v>0.7</v>
      </c>
    </row>
    <row r="113" spans="2:4" x14ac:dyDescent="0.25">
      <c r="B113">
        <v>106.5</v>
      </c>
      <c r="C113" s="5"/>
      <c r="D113" s="9">
        <v>0.7</v>
      </c>
    </row>
    <row r="114" spans="2:4" x14ac:dyDescent="0.25">
      <c r="B114">
        <v>107.5</v>
      </c>
      <c r="C114" s="5"/>
      <c r="D114" s="9">
        <v>0.7</v>
      </c>
    </row>
    <row r="115" spans="2:4" x14ac:dyDescent="0.25">
      <c r="B115">
        <v>108.5</v>
      </c>
      <c r="C115" s="5"/>
      <c r="D115" s="9">
        <v>0.7</v>
      </c>
    </row>
    <row r="116" spans="2:4" x14ac:dyDescent="0.25">
      <c r="B116">
        <v>109.5</v>
      </c>
      <c r="C116" s="5"/>
      <c r="D116" s="9">
        <v>0.7</v>
      </c>
    </row>
    <row r="117" spans="2:4" x14ac:dyDescent="0.25">
      <c r="B117">
        <v>110.5</v>
      </c>
      <c r="C117" s="5"/>
      <c r="D117" s="9">
        <v>0.7</v>
      </c>
    </row>
    <row r="118" spans="2:4" x14ac:dyDescent="0.25">
      <c r="B118">
        <v>111.5</v>
      </c>
      <c r="C118" s="5"/>
      <c r="D118" s="9">
        <v>0.7</v>
      </c>
    </row>
    <row r="119" spans="2:4" x14ac:dyDescent="0.25">
      <c r="B119">
        <v>112.5</v>
      </c>
      <c r="C119" s="5"/>
      <c r="D119" s="9">
        <v>0.7</v>
      </c>
    </row>
    <row r="120" spans="2:4" x14ac:dyDescent="0.25">
      <c r="B120">
        <v>113.5</v>
      </c>
      <c r="C120" s="5"/>
      <c r="D120" s="9">
        <v>0.7</v>
      </c>
    </row>
    <row r="121" spans="2:4" x14ac:dyDescent="0.25">
      <c r="B121">
        <v>114.5</v>
      </c>
      <c r="C121" s="5"/>
      <c r="D121" s="9">
        <v>0.7</v>
      </c>
    </row>
    <row r="122" spans="2:4" x14ac:dyDescent="0.25">
      <c r="B122">
        <v>115.5</v>
      </c>
      <c r="C122" s="5"/>
      <c r="D122" s="9">
        <v>0.7</v>
      </c>
    </row>
    <row r="123" spans="2:4" x14ac:dyDescent="0.25">
      <c r="B123">
        <v>116.5</v>
      </c>
      <c r="C123" s="5"/>
      <c r="D123" s="9">
        <v>0.7</v>
      </c>
    </row>
    <row r="124" spans="2:4" x14ac:dyDescent="0.25">
      <c r="B124">
        <v>117.5</v>
      </c>
      <c r="C124" s="5"/>
      <c r="D124" s="9">
        <v>0.7</v>
      </c>
    </row>
    <row r="125" spans="2:4" x14ac:dyDescent="0.25">
      <c r="B125">
        <v>118.5</v>
      </c>
      <c r="C125" s="5"/>
      <c r="D125" s="9">
        <v>0.7</v>
      </c>
    </row>
    <row r="126" spans="2:4" x14ac:dyDescent="0.25">
      <c r="B126">
        <v>119.5</v>
      </c>
      <c r="C126" s="5"/>
      <c r="D126" s="9">
        <v>0.7</v>
      </c>
    </row>
    <row r="127" spans="2:4" x14ac:dyDescent="0.25">
      <c r="B127">
        <v>120.5</v>
      </c>
      <c r="C127" s="5"/>
      <c r="D127" s="9">
        <v>0.7</v>
      </c>
    </row>
    <row r="128" spans="2:4" x14ac:dyDescent="0.25">
      <c r="B128">
        <v>121.5</v>
      </c>
      <c r="C128" s="5"/>
      <c r="D128" s="9">
        <v>0.7</v>
      </c>
    </row>
    <row r="129" spans="2:4" x14ac:dyDescent="0.25">
      <c r="B129">
        <v>122.5</v>
      </c>
      <c r="C129" s="5"/>
      <c r="D129" s="9">
        <v>0.7</v>
      </c>
    </row>
    <row r="130" spans="2:4" x14ac:dyDescent="0.25">
      <c r="B130">
        <v>123.5</v>
      </c>
      <c r="C130" s="5"/>
      <c r="D130" s="9">
        <v>0.7</v>
      </c>
    </row>
    <row r="131" spans="2:4" x14ac:dyDescent="0.25">
      <c r="B131">
        <v>124.5</v>
      </c>
      <c r="C131" s="5"/>
      <c r="D131" s="9">
        <v>0.7</v>
      </c>
    </row>
    <row r="132" spans="2:4" x14ac:dyDescent="0.25">
      <c r="B132">
        <v>125.5</v>
      </c>
      <c r="C132" s="5"/>
      <c r="D132" s="9">
        <v>0.7</v>
      </c>
    </row>
    <row r="133" spans="2:4" x14ac:dyDescent="0.25">
      <c r="B133">
        <v>126.5</v>
      </c>
      <c r="C133" s="5"/>
      <c r="D133" s="9">
        <v>0.7</v>
      </c>
    </row>
    <row r="134" spans="2:4" x14ac:dyDescent="0.25">
      <c r="B134">
        <v>127.5</v>
      </c>
      <c r="C134" s="5"/>
      <c r="D134" s="9">
        <v>0.7</v>
      </c>
    </row>
    <row r="135" spans="2:4" x14ac:dyDescent="0.25">
      <c r="B135">
        <v>128.5</v>
      </c>
      <c r="C135" s="5"/>
      <c r="D135" s="9">
        <v>0.7</v>
      </c>
    </row>
    <row r="136" spans="2:4" x14ac:dyDescent="0.25">
      <c r="B136">
        <v>129.5</v>
      </c>
      <c r="C136" s="5"/>
      <c r="D136" s="9">
        <v>0.7</v>
      </c>
    </row>
    <row r="137" spans="2:4" x14ac:dyDescent="0.25">
      <c r="B137">
        <v>130.5</v>
      </c>
      <c r="C137" s="5"/>
      <c r="D137" s="9">
        <v>0.7</v>
      </c>
    </row>
    <row r="138" spans="2:4" x14ac:dyDescent="0.25">
      <c r="B138">
        <v>131.5</v>
      </c>
      <c r="C138" s="5"/>
      <c r="D138" s="9">
        <v>0.7</v>
      </c>
    </row>
    <row r="139" spans="2:4" x14ac:dyDescent="0.25">
      <c r="B139">
        <v>132.5</v>
      </c>
      <c r="C139" s="5"/>
      <c r="D139" s="9">
        <v>0.7</v>
      </c>
    </row>
    <row r="140" spans="2:4" x14ac:dyDescent="0.25">
      <c r="B140">
        <v>133.5</v>
      </c>
      <c r="C140" s="5"/>
      <c r="D140" s="9">
        <v>0.7</v>
      </c>
    </row>
    <row r="141" spans="2:4" x14ac:dyDescent="0.25">
      <c r="B141">
        <v>134.5</v>
      </c>
      <c r="C141" s="5"/>
      <c r="D141" s="9">
        <v>0.7</v>
      </c>
    </row>
    <row r="142" spans="2:4" x14ac:dyDescent="0.25">
      <c r="B142">
        <v>135.5</v>
      </c>
      <c r="C142" s="5"/>
      <c r="D142" s="9">
        <v>0.7</v>
      </c>
    </row>
    <row r="143" spans="2:4" x14ac:dyDescent="0.25">
      <c r="B143">
        <v>136.5</v>
      </c>
      <c r="C143" s="5"/>
      <c r="D143" s="9">
        <v>0.7</v>
      </c>
    </row>
    <row r="144" spans="2:4" x14ac:dyDescent="0.25">
      <c r="B144">
        <v>137.5</v>
      </c>
      <c r="C144" s="5"/>
      <c r="D144" s="9">
        <v>0.7</v>
      </c>
    </row>
    <row r="145" spans="2:4" x14ac:dyDescent="0.25">
      <c r="B145">
        <v>138.5</v>
      </c>
      <c r="C145" s="5"/>
      <c r="D145" s="9">
        <v>0.7</v>
      </c>
    </row>
    <row r="146" spans="2:4" x14ac:dyDescent="0.25">
      <c r="B146">
        <v>139.5</v>
      </c>
      <c r="C146" s="5"/>
      <c r="D146" s="9">
        <v>0.7</v>
      </c>
    </row>
    <row r="147" spans="2:4" x14ac:dyDescent="0.25">
      <c r="B147">
        <v>140.5</v>
      </c>
      <c r="C147" s="5"/>
      <c r="D147" s="9">
        <v>0.7</v>
      </c>
    </row>
    <row r="148" spans="2:4" x14ac:dyDescent="0.25">
      <c r="B148">
        <v>141.5</v>
      </c>
      <c r="C148" s="5"/>
      <c r="D148" s="9">
        <v>0.7</v>
      </c>
    </row>
    <row r="149" spans="2:4" x14ac:dyDescent="0.25">
      <c r="B149">
        <v>142.5</v>
      </c>
      <c r="C149" s="5"/>
      <c r="D149" s="9">
        <v>0.7</v>
      </c>
    </row>
    <row r="150" spans="2:4" x14ac:dyDescent="0.25">
      <c r="B150">
        <v>143.5</v>
      </c>
      <c r="C150" s="5"/>
      <c r="D150" s="9">
        <v>0.7</v>
      </c>
    </row>
    <row r="151" spans="2:4" x14ac:dyDescent="0.25">
      <c r="B151">
        <v>144.5</v>
      </c>
      <c r="C151" s="5"/>
      <c r="D151" s="9">
        <v>0.7</v>
      </c>
    </row>
    <row r="152" spans="2:4" x14ac:dyDescent="0.25">
      <c r="B152">
        <v>145.5</v>
      </c>
      <c r="C152" s="5"/>
      <c r="D152" s="9">
        <v>0.7</v>
      </c>
    </row>
    <row r="153" spans="2:4" x14ac:dyDescent="0.25">
      <c r="B153">
        <v>146.5</v>
      </c>
      <c r="C153" s="5"/>
      <c r="D153" s="9">
        <v>0.7</v>
      </c>
    </row>
    <row r="154" spans="2:4" x14ac:dyDescent="0.25">
      <c r="B154">
        <v>147.5</v>
      </c>
      <c r="C154" s="5"/>
      <c r="D154" s="9">
        <v>0.7</v>
      </c>
    </row>
    <row r="155" spans="2:4" x14ac:dyDescent="0.25">
      <c r="B155">
        <v>148.5</v>
      </c>
      <c r="C155" s="5"/>
      <c r="D155" s="9">
        <v>0.7</v>
      </c>
    </row>
    <row r="156" spans="2:4" x14ac:dyDescent="0.25">
      <c r="B156">
        <v>149.5</v>
      </c>
      <c r="C156" s="5"/>
      <c r="D156" s="9">
        <v>0.7</v>
      </c>
    </row>
    <row r="157" spans="2:4" x14ac:dyDescent="0.25">
      <c r="B157">
        <v>150.5</v>
      </c>
      <c r="C157" s="5"/>
      <c r="D157" s="9">
        <v>0.7</v>
      </c>
    </row>
    <row r="158" spans="2:4" x14ac:dyDescent="0.25">
      <c r="B158">
        <v>151.5</v>
      </c>
      <c r="C158" s="5"/>
      <c r="D158" s="9">
        <v>0.7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68"/>
  <sheetViews>
    <sheetView zoomScale="130" zoomScaleNormal="130" workbookViewId="0">
      <selection activeCell="G6" sqref="G6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 t="s">
        <v>93</v>
      </c>
      <c r="B2" s="1" t="s">
        <v>94</v>
      </c>
      <c r="D2" s="1" t="s">
        <v>29</v>
      </c>
      <c r="H2" s="8" t="s">
        <v>24</v>
      </c>
      <c r="I2" s="4">
        <v>75</v>
      </c>
      <c r="J2" s="1" t="s">
        <v>23</v>
      </c>
      <c r="M2" s="4">
        <v>125</v>
      </c>
      <c r="N2" s="1"/>
      <c r="R2" s="1"/>
      <c r="U2" s="1"/>
      <c r="V2" s="1"/>
    </row>
    <row r="3" spans="1:22" x14ac:dyDescent="0.25">
      <c r="A3" s="1"/>
      <c r="B3" s="1"/>
    </row>
    <row r="4" spans="1:22" x14ac:dyDescent="0.25">
      <c r="F4" t="s">
        <v>73</v>
      </c>
      <c r="G4" s="11" t="s">
        <v>74</v>
      </c>
    </row>
    <row r="5" spans="1:22" ht="45" x14ac:dyDescent="0.25">
      <c r="B5" s="10" t="s">
        <v>30</v>
      </c>
      <c r="C5" t="s">
        <v>25</v>
      </c>
      <c r="D5" t="s">
        <v>26</v>
      </c>
    </row>
    <row r="6" spans="1:22" x14ac:dyDescent="0.25">
      <c r="G6" s="7" t="s">
        <v>65</v>
      </c>
      <c r="I6" s="7"/>
      <c r="J6" s="7" t="s">
        <v>66</v>
      </c>
    </row>
    <row r="7" spans="1:22" x14ac:dyDescent="0.25">
      <c r="B7">
        <v>0.5</v>
      </c>
      <c r="C7" s="5">
        <f>$G$8*B7^$G$9</f>
        <v>1.4055404771385279E-2</v>
      </c>
      <c r="G7" s="7"/>
    </row>
    <row r="8" spans="1:22" x14ac:dyDescent="0.25">
      <c r="B8">
        <v>1.5</v>
      </c>
      <c r="C8" s="5">
        <f t="shared" ref="C8:C23" si="0">$G$8*B8^$G$9</f>
        <v>2.9628745581502785E-2</v>
      </c>
      <c r="G8" s="7">
        <v>2.2499999999999999E-2</v>
      </c>
      <c r="J8">
        <v>5.7999999999999996E-3</v>
      </c>
    </row>
    <row r="9" spans="1:22" x14ac:dyDescent="0.25">
      <c r="B9">
        <v>2.5</v>
      </c>
      <c r="C9" s="5">
        <f t="shared" si="0"/>
        <v>4.1908700645418358E-2</v>
      </c>
      <c r="G9" s="7">
        <v>0.67879999999999996</v>
      </c>
      <c r="J9">
        <v>1.7899999999999999E-2</v>
      </c>
    </row>
    <row r="10" spans="1:22" x14ac:dyDescent="0.25">
      <c r="B10">
        <v>3.5</v>
      </c>
      <c r="C10" s="5">
        <f t="shared" si="0"/>
        <v>5.2661825130168247E-2</v>
      </c>
    </row>
    <row r="11" spans="1:22" x14ac:dyDescent="0.25">
      <c r="B11">
        <v>4.5</v>
      </c>
      <c r="C11" s="5">
        <f t="shared" si="0"/>
        <v>6.2457295183744481E-2</v>
      </c>
    </row>
    <row r="12" spans="1:22" x14ac:dyDescent="0.25">
      <c r="B12">
        <v>5.5</v>
      </c>
      <c r="C12" s="5">
        <f t="shared" si="0"/>
        <v>7.1571597637103287E-2</v>
      </c>
    </row>
    <row r="13" spans="1:22" x14ac:dyDescent="0.25">
      <c r="B13">
        <v>6.5</v>
      </c>
      <c r="C13" s="5">
        <f t="shared" si="0"/>
        <v>8.0165610559036315E-2</v>
      </c>
    </row>
    <row r="14" spans="1:22" x14ac:dyDescent="0.25">
      <c r="B14">
        <v>7.5</v>
      </c>
      <c r="C14" s="5">
        <f t="shared" si="0"/>
        <v>8.8343398804307929E-2</v>
      </c>
    </row>
    <row r="15" spans="1:22" x14ac:dyDescent="0.25">
      <c r="B15">
        <v>8.5</v>
      </c>
      <c r="C15" s="5">
        <f t="shared" si="0"/>
        <v>9.6177190156014516E-2</v>
      </c>
    </row>
    <row r="16" spans="1:22" x14ac:dyDescent="0.25">
      <c r="B16">
        <v>9.5</v>
      </c>
      <c r="C16" s="5">
        <f t="shared" si="0"/>
        <v>0.10371971180753484</v>
      </c>
    </row>
    <row r="17" spans="2:17" x14ac:dyDescent="0.25">
      <c r="B17">
        <v>10.5</v>
      </c>
      <c r="C17" s="5">
        <f t="shared" si="0"/>
        <v>0.11101094874306945</v>
      </c>
    </row>
    <row r="18" spans="2:17" x14ac:dyDescent="0.25">
      <c r="B18">
        <v>11.5</v>
      </c>
      <c r="C18" s="5">
        <f t="shared" si="0"/>
        <v>0.11808213915273938</v>
      </c>
      <c r="Q18" s="11"/>
    </row>
    <row r="19" spans="2:17" x14ac:dyDescent="0.25">
      <c r="B19">
        <v>12.5</v>
      </c>
      <c r="C19" s="5">
        <f t="shared" si="0"/>
        <v>0.12495827892220761</v>
      </c>
    </row>
    <row r="20" spans="2:17" x14ac:dyDescent="0.25">
      <c r="B20">
        <v>13.5</v>
      </c>
      <c r="C20" s="5">
        <f t="shared" si="0"/>
        <v>0.13165976638932458</v>
      </c>
    </row>
    <row r="21" spans="2:17" x14ac:dyDescent="0.25">
      <c r="B21">
        <v>14.5</v>
      </c>
      <c r="C21" s="5">
        <f t="shared" si="0"/>
        <v>0.13820352429799757</v>
      </c>
    </row>
    <row r="22" spans="2:17" x14ac:dyDescent="0.25">
      <c r="B22">
        <v>15.5</v>
      </c>
      <c r="C22" s="5">
        <f t="shared" si="0"/>
        <v>0.14460378968685861</v>
      </c>
    </row>
    <row r="23" spans="2:17" x14ac:dyDescent="0.25">
      <c r="B23">
        <v>16.5</v>
      </c>
      <c r="C23" s="5">
        <f t="shared" si="0"/>
        <v>0.15087268504487319</v>
      </c>
    </row>
    <row r="24" spans="2:17" x14ac:dyDescent="0.25">
      <c r="B24">
        <v>17.5</v>
      </c>
      <c r="C24" s="5">
        <f t="shared" ref="C24:C39" si="1">$G$8*B24^$G$9</f>
        <v>0.15702064086512063</v>
      </c>
    </row>
    <row r="25" spans="2:17" x14ac:dyDescent="0.25">
      <c r="B25">
        <v>18.5</v>
      </c>
      <c r="C25" s="5">
        <f t="shared" si="1"/>
        <v>0.16305671452320478</v>
      </c>
    </row>
    <row r="26" spans="2:17" x14ac:dyDescent="0.25">
      <c r="B26">
        <v>19.5</v>
      </c>
      <c r="C26" s="5">
        <f t="shared" si="1"/>
        <v>0.16898883513302218</v>
      </c>
    </row>
    <row r="27" spans="2:17" x14ac:dyDescent="0.25">
      <c r="B27">
        <v>20.5</v>
      </c>
      <c r="C27" s="5">
        <f t="shared" si="1"/>
        <v>0.17482399446809957</v>
      </c>
    </row>
    <row r="28" spans="2:17" x14ac:dyDescent="0.25">
      <c r="B28">
        <v>21.5</v>
      </c>
      <c r="C28" s="5">
        <f t="shared" si="1"/>
        <v>0.18056839787292897</v>
      </c>
    </row>
    <row r="29" spans="2:17" x14ac:dyDescent="0.25">
      <c r="B29">
        <v>22.5</v>
      </c>
      <c r="C29" s="5">
        <f t="shared" si="1"/>
        <v>0.18622758501462205</v>
      </c>
    </row>
    <row r="30" spans="2:17" x14ac:dyDescent="0.25">
      <c r="B30">
        <v>23.5</v>
      </c>
      <c r="C30" s="5">
        <f t="shared" si="1"/>
        <v>0.1918065275709919</v>
      </c>
    </row>
    <row r="31" spans="2:17" x14ac:dyDescent="0.25">
      <c r="B31">
        <v>24.5</v>
      </c>
      <c r="C31" s="5">
        <f t="shared" si="1"/>
        <v>0.19730970905130971</v>
      </c>
    </row>
    <row r="32" spans="2:17" x14ac:dyDescent="0.25">
      <c r="B32">
        <v>25.5</v>
      </c>
      <c r="C32" s="5">
        <f t="shared" si="1"/>
        <v>0.20274119061144008</v>
      </c>
    </row>
    <row r="33" spans="2:3" x14ac:dyDescent="0.25">
      <c r="B33">
        <v>26.5</v>
      </c>
      <c r="C33" s="5">
        <f t="shared" si="1"/>
        <v>0.20810466577206302</v>
      </c>
    </row>
    <row r="34" spans="2:3" x14ac:dyDescent="0.25">
      <c r="B34">
        <v>27.5</v>
      </c>
      <c r="C34" s="5">
        <f t="shared" si="1"/>
        <v>0.21340350625790411</v>
      </c>
    </row>
    <row r="35" spans="2:3" x14ac:dyDescent="0.25">
      <c r="B35">
        <v>28.5</v>
      </c>
      <c r="C35" s="5">
        <f t="shared" si="1"/>
        <v>0.21864080066826574</v>
      </c>
    </row>
    <row r="36" spans="2:3" x14ac:dyDescent="0.25">
      <c r="B36">
        <v>29.5</v>
      </c>
      <c r="C36" s="5">
        <f t="shared" si="1"/>
        <v>0.22381938731140572</v>
      </c>
    </row>
    <row r="37" spans="2:3" x14ac:dyDescent="0.25">
      <c r="B37">
        <v>30.5</v>
      </c>
      <c r="C37" s="5">
        <f t="shared" si="1"/>
        <v>0.22894188225095061</v>
      </c>
    </row>
    <row r="38" spans="2:3" x14ac:dyDescent="0.25">
      <c r="B38">
        <v>31.5</v>
      </c>
      <c r="C38" s="5">
        <f t="shared" si="1"/>
        <v>0.23401070339616273</v>
      </c>
    </row>
    <row r="39" spans="2:3" x14ac:dyDescent="0.25">
      <c r="B39">
        <v>32.5</v>
      </c>
      <c r="C39" s="5">
        <f t="shared" si="1"/>
        <v>0.2390280913016154</v>
      </c>
    </row>
    <row r="40" spans="2:3" x14ac:dyDescent="0.25">
      <c r="B40">
        <v>33.5</v>
      </c>
      <c r="C40" s="5">
        <f t="shared" ref="C40:C55" si="2">$G$8*B40^$G$9</f>
        <v>0.24399612721287822</v>
      </c>
    </row>
    <row r="41" spans="2:3" x14ac:dyDescent="0.25">
      <c r="B41">
        <v>34.5</v>
      </c>
      <c r="C41" s="5">
        <f t="shared" si="2"/>
        <v>0.24891674879394488</v>
      </c>
    </row>
    <row r="42" spans="2:3" x14ac:dyDescent="0.25">
      <c r="B42">
        <v>35.5</v>
      </c>
      <c r="C42" s="5">
        <f t="shared" si="2"/>
        <v>0.253791763892595</v>
      </c>
    </row>
    <row r="43" spans="2:3" x14ac:dyDescent="0.25">
      <c r="B43">
        <v>36.5</v>
      </c>
      <c r="C43" s="5">
        <f t="shared" si="2"/>
        <v>0.25862286263668494</v>
      </c>
    </row>
    <row r="44" spans="2:3" x14ac:dyDescent="0.25">
      <c r="B44">
        <v>37.5</v>
      </c>
      <c r="C44" s="5">
        <f t="shared" si="2"/>
        <v>0.26341162810380259</v>
      </c>
    </row>
    <row r="45" spans="2:3" x14ac:dyDescent="0.25">
      <c r="B45">
        <v>38.5</v>
      </c>
      <c r="C45" s="5">
        <f t="shared" si="2"/>
        <v>0.26815954576599649</v>
      </c>
    </row>
    <row r="46" spans="2:3" x14ac:dyDescent="0.25">
      <c r="B46">
        <v>39.5</v>
      </c>
      <c r="C46" s="5">
        <f t="shared" si="2"/>
        <v>0.27286801187828347</v>
      </c>
    </row>
    <row r="47" spans="2:3" x14ac:dyDescent="0.25">
      <c r="B47">
        <v>40.5</v>
      </c>
      <c r="C47" s="5">
        <f t="shared" si="2"/>
        <v>0.27753834095273244</v>
      </c>
    </row>
    <row r="48" spans="2:3" x14ac:dyDescent="0.25">
      <c r="B48">
        <v>41.5</v>
      </c>
      <c r="C48" s="5">
        <f t="shared" si="2"/>
        <v>0.28217177243786234</v>
      </c>
    </row>
    <row r="49" spans="2:4" x14ac:dyDescent="0.25">
      <c r="B49">
        <v>42.5</v>
      </c>
      <c r="C49" s="5">
        <f t="shared" si="2"/>
        <v>0.28676947670491271</v>
      </c>
    </row>
    <row r="50" spans="2:4" x14ac:dyDescent="0.25">
      <c r="B50">
        <v>43.5</v>
      </c>
      <c r="C50" s="5">
        <f t="shared" si="2"/>
        <v>0.29133256042748817</v>
      </c>
    </row>
    <row r="51" spans="2:4" x14ac:dyDescent="0.25">
      <c r="B51">
        <v>44.5</v>
      </c>
      <c r="C51" s="5">
        <f t="shared" si="2"/>
        <v>0.29586207142854709</v>
      </c>
      <c r="D51" s="2"/>
    </row>
    <row r="52" spans="2:4" x14ac:dyDescent="0.25">
      <c r="B52">
        <v>45.5</v>
      </c>
      <c r="C52" s="5">
        <f t="shared" si="2"/>
        <v>0.30035900305822777</v>
      </c>
    </row>
    <row r="53" spans="2:4" x14ac:dyDescent="0.25">
      <c r="B53">
        <v>46.5</v>
      </c>
      <c r="C53" s="5">
        <f t="shared" si="2"/>
        <v>0.30482429815721374</v>
      </c>
    </row>
    <row r="54" spans="2:4" x14ac:dyDescent="0.25">
      <c r="B54">
        <v>47.5</v>
      </c>
      <c r="C54" s="5">
        <f t="shared" si="2"/>
        <v>0.30925885265292369</v>
      </c>
    </row>
    <row r="55" spans="2:4" x14ac:dyDescent="0.25">
      <c r="B55">
        <v>48.5</v>
      </c>
      <c r="C55" s="5">
        <f t="shared" si="2"/>
        <v>0.31366351882953536</v>
      </c>
    </row>
    <row r="56" spans="2:4" x14ac:dyDescent="0.25">
      <c r="B56">
        <v>49.5</v>
      </c>
      <c r="C56" s="5">
        <f t="shared" ref="C56:C62" si="3">$G$8*B56^$G$9</f>
        <v>0.31803910830752802</v>
      </c>
    </row>
    <row r="57" spans="2:4" x14ac:dyDescent="0.25">
      <c r="B57">
        <v>50.5</v>
      </c>
      <c r="C57" s="5">
        <f t="shared" si="3"/>
        <v>0.32238639476387754</v>
      </c>
    </row>
    <row r="58" spans="2:4" x14ac:dyDescent="0.25">
      <c r="B58">
        <v>51.5</v>
      </c>
      <c r="C58" s="5">
        <f t="shared" si="3"/>
        <v>0.3267061164201579</v>
      </c>
    </row>
    <row r="59" spans="2:4" x14ac:dyDescent="0.25">
      <c r="B59">
        <v>52.5</v>
      </c>
      <c r="C59" s="5">
        <f t="shared" si="3"/>
        <v>0.3309989783224615</v>
      </c>
    </row>
    <row r="60" spans="2:4" x14ac:dyDescent="0.25">
      <c r="B60">
        <v>53.5</v>
      </c>
      <c r="C60" s="5">
        <f t="shared" si="3"/>
        <v>0.33526565443418288</v>
      </c>
    </row>
    <row r="61" spans="2:4" x14ac:dyDescent="0.25">
      <c r="B61">
        <v>54.5</v>
      </c>
      <c r="C61" s="5">
        <f t="shared" si="3"/>
        <v>0.33950678956022756</v>
      </c>
    </row>
    <row r="62" spans="2:4" x14ac:dyDescent="0.25">
      <c r="B62">
        <v>55.5</v>
      </c>
      <c r="C62" s="5">
        <f t="shared" si="3"/>
        <v>0.3437230011190644</v>
      </c>
      <c r="D62" s="5"/>
    </row>
    <row r="63" spans="2:4" x14ac:dyDescent="0.25">
      <c r="B63">
        <v>56.5</v>
      </c>
      <c r="C63" s="5">
        <f t="shared" ref="C63" si="4">$G$8*B63^$G$9</f>
        <v>0.34791488077716948</v>
      </c>
      <c r="D63" s="5"/>
    </row>
    <row r="64" spans="2:4" x14ac:dyDescent="0.25">
      <c r="B64">
        <v>57.5</v>
      </c>
      <c r="C64" s="5">
        <f t="shared" ref="C64" si="5">$G$8*B64^$G$9</f>
        <v>0.35208299595878928</v>
      </c>
      <c r="D64" s="5"/>
    </row>
    <row r="65" spans="2:5" x14ac:dyDescent="0.25">
      <c r="B65">
        <v>58.5</v>
      </c>
      <c r="C65" s="5">
        <f t="shared" ref="C65" si="6">$G$8*B65^$G$9</f>
        <v>0.3562278912425344</v>
      </c>
      <c r="D65" s="5"/>
    </row>
    <row r="66" spans="2:5" x14ac:dyDescent="0.25">
      <c r="B66">
        <v>59.5</v>
      </c>
      <c r="C66" s="5">
        <f t="shared" ref="C66" si="7">$G$8*B66^$G$9</f>
        <v>0.36035008965506932</v>
      </c>
      <c r="D66" s="5"/>
    </row>
    <row r="67" spans="2:5" x14ac:dyDescent="0.25">
      <c r="B67">
        <v>60.5</v>
      </c>
      <c r="C67" s="5"/>
      <c r="D67" s="5">
        <f>$J$8*B67+$J$9</f>
        <v>0.36880000000000002</v>
      </c>
      <c r="E67" s="5"/>
    </row>
    <row r="68" spans="2:5" x14ac:dyDescent="0.25">
      <c r="B68">
        <v>61.5</v>
      </c>
      <c r="C68" s="5"/>
      <c r="D68" s="5">
        <f t="shared" ref="D68:D124" si="8">$J$8*B68+$J$9</f>
        <v>0.37459999999999993</v>
      </c>
      <c r="E68" s="5"/>
    </row>
    <row r="69" spans="2:5" x14ac:dyDescent="0.25">
      <c r="B69">
        <v>62.5</v>
      </c>
      <c r="C69" s="5"/>
      <c r="D69" s="5">
        <f t="shared" si="8"/>
        <v>0.38039999999999996</v>
      </c>
      <c r="E69" s="5"/>
    </row>
    <row r="70" spans="2:5" x14ac:dyDescent="0.25">
      <c r="B70">
        <v>63.5</v>
      </c>
      <c r="C70" s="5"/>
      <c r="D70" s="5">
        <f t="shared" si="8"/>
        <v>0.38619999999999999</v>
      </c>
      <c r="E70" s="5"/>
    </row>
    <row r="71" spans="2:5" x14ac:dyDescent="0.25">
      <c r="B71">
        <v>64.5</v>
      </c>
      <c r="C71" s="5"/>
      <c r="D71" s="5">
        <f t="shared" si="8"/>
        <v>0.39200000000000002</v>
      </c>
      <c r="E71" s="5"/>
    </row>
    <row r="72" spans="2:5" x14ac:dyDescent="0.25">
      <c r="B72">
        <v>65.5</v>
      </c>
      <c r="C72" s="5"/>
      <c r="D72" s="5">
        <f t="shared" si="8"/>
        <v>0.39779999999999993</v>
      </c>
      <c r="E72" s="5"/>
    </row>
    <row r="73" spans="2:5" x14ac:dyDescent="0.25">
      <c r="B73">
        <v>66.5</v>
      </c>
      <c r="C73" s="5"/>
      <c r="D73" s="5">
        <f t="shared" si="8"/>
        <v>0.40359999999999996</v>
      </c>
      <c r="E73" s="5"/>
    </row>
    <row r="74" spans="2:5" x14ac:dyDescent="0.25">
      <c r="B74">
        <v>67.5</v>
      </c>
      <c r="C74" s="5"/>
      <c r="D74" s="5">
        <f t="shared" si="8"/>
        <v>0.40939999999999999</v>
      </c>
      <c r="E74" s="5"/>
    </row>
    <row r="75" spans="2:5" x14ac:dyDescent="0.25">
      <c r="B75">
        <v>68.5</v>
      </c>
      <c r="C75" s="5"/>
      <c r="D75" s="5">
        <f t="shared" si="8"/>
        <v>0.41520000000000001</v>
      </c>
      <c r="E75" s="5"/>
    </row>
    <row r="76" spans="2:5" x14ac:dyDescent="0.25">
      <c r="B76">
        <v>69.5</v>
      </c>
      <c r="C76" s="5"/>
      <c r="D76" s="5">
        <f t="shared" si="8"/>
        <v>0.42099999999999993</v>
      </c>
      <c r="E76" s="5"/>
    </row>
    <row r="77" spans="2:5" x14ac:dyDescent="0.25">
      <c r="B77">
        <v>70.5</v>
      </c>
      <c r="C77" s="5"/>
      <c r="D77" s="5">
        <f t="shared" si="8"/>
        <v>0.42679999999999996</v>
      </c>
      <c r="E77" s="5"/>
    </row>
    <row r="78" spans="2:5" x14ac:dyDescent="0.25">
      <c r="B78">
        <v>71.5</v>
      </c>
      <c r="C78" s="5"/>
      <c r="D78" s="5">
        <f t="shared" si="8"/>
        <v>0.43259999999999998</v>
      </c>
      <c r="E78" s="5"/>
    </row>
    <row r="79" spans="2:5" x14ac:dyDescent="0.25">
      <c r="B79">
        <v>72.5</v>
      </c>
      <c r="C79" s="5"/>
      <c r="D79" s="5">
        <f t="shared" si="8"/>
        <v>0.43840000000000001</v>
      </c>
      <c r="E79" s="5"/>
    </row>
    <row r="80" spans="2:5" x14ac:dyDescent="0.25">
      <c r="B80">
        <v>73.5</v>
      </c>
      <c r="C80" s="5"/>
      <c r="D80" s="5">
        <f t="shared" si="8"/>
        <v>0.44419999999999993</v>
      </c>
      <c r="E80" s="5"/>
    </row>
    <row r="81" spans="2:5" x14ac:dyDescent="0.25">
      <c r="B81">
        <v>74.5</v>
      </c>
      <c r="C81" s="5"/>
      <c r="D81" s="5">
        <f t="shared" si="8"/>
        <v>0.44999999999999996</v>
      </c>
      <c r="E81" s="5"/>
    </row>
    <row r="82" spans="2:5" x14ac:dyDescent="0.25">
      <c r="B82">
        <v>75.5</v>
      </c>
      <c r="C82" s="5"/>
      <c r="D82" s="5">
        <f t="shared" si="8"/>
        <v>0.45579999999999998</v>
      </c>
      <c r="E82" s="5"/>
    </row>
    <row r="83" spans="2:5" x14ac:dyDescent="0.25">
      <c r="B83">
        <v>76.5</v>
      </c>
      <c r="C83" s="5"/>
      <c r="D83" s="5">
        <f t="shared" si="8"/>
        <v>0.46160000000000001</v>
      </c>
      <c r="E83" s="5"/>
    </row>
    <row r="84" spans="2:5" x14ac:dyDescent="0.25">
      <c r="B84">
        <v>77.5</v>
      </c>
      <c r="C84" s="5"/>
      <c r="D84" s="5">
        <f t="shared" si="8"/>
        <v>0.46739999999999993</v>
      </c>
      <c r="E84" s="5"/>
    </row>
    <row r="85" spans="2:5" x14ac:dyDescent="0.25">
      <c r="B85">
        <v>78.5</v>
      </c>
      <c r="C85" s="5"/>
      <c r="D85" s="5">
        <f t="shared" si="8"/>
        <v>0.47319999999999995</v>
      </c>
      <c r="E85" s="5"/>
    </row>
    <row r="86" spans="2:5" x14ac:dyDescent="0.25">
      <c r="B86">
        <v>79.5</v>
      </c>
      <c r="C86" s="5"/>
      <c r="D86" s="5">
        <f t="shared" si="8"/>
        <v>0.47899999999999998</v>
      </c>
      <c r="E86" s="5"/>
    </row>
    <row r="87" spans="2:5" x14ac:dyDescent="0.25">
      <c r="B87">
        <v>80.5</v>
      </c>
      <c r="C87" s="5"/>
      <c r="D87" s="5">
        <f t="shared" si="8"/>
        <v>0.48480000000000001</v>
      </c>
      <c r="E87" s="5"/>
    </row>
    <row r="88" spans="2:5" x14ac:dyDescent="0.25">
      <c r="B88">
        <v>81.5</v>
      </c>
      <c r="C88" s="5"/>
      <c r="D88" s="5">
        <f t="shared" si="8"/>
        <v>0.49059999999999993</v>
      </c>
      <c r="E88" s="5"/>
    </row>
    <row r="89" spans="2:5" x14ac:dyDescent="0.25">
      <c r="B89">
        <v>82.5</v>
      </c>
      <c r="C89" s="5"/>
      <c r="D89" s="5">
        <f t="shared" si="8"/>
        <v>0.49639999999999995</v>
      </c>
      <c r="E89" s="5"/>
    </row>
    <row r="90" spans="2:5" x14ac:dyDescent="0.25">
      <c r="B90">
        <v>83.5</v>
      </c>
      <c r="C90" s="5"/>
      <c r="D90" s="5">
        <f t="shared" si="8"/>
        <v>0.50219999999999998</v>
      </c>
      <c r="E90" s="5"/>
    </row>
    <row r="91" spans="2:5" x14ac:dyDescent="0.25">
      <c r="B91">
        <v>84.5</v>
      </c>
      <c r="C91" s="5"/>
      <c r="D91" s="5">
        <f t="shared" si="8"/>
        <v>0.50800000000000001</v>
      </c>
      <c r="E91" s="5"/>
    </row>
    <row r="92" spans="2:5" x14ac:dyDescent="0.25">
      <c r="B92">
        <v>85.5</v>
      </c>
      <c r="C92" s="5"/>
      <c r="D92" s="5">
        <f t="shared" si="8"/>
        <v>0.51379999999999992</v>
      </c>
      <c r="E92" s="5"/>
    </row>
    <row r="93" spans="2:5" x14ac:dyDescent="0.25">
      <c r="B93">
        <v>86.5</v>
      </c>
      <c r="C93" s="5"/>
      <c r="D93" s="5">
        <f t="shared" si="8"/>
        <v>0.51959999999999995</v>
      </c>
      <c r="E93" s="5"/>
    </row>
    <row r="94" spans="2:5" x14ac:dyDescent="0.25">
      <c r="B94">
        <v>87.5</v>
      </c>
      <c r="C94" s="5"/>
      <c r="D94" s="5">
        <f t="shared" si="8"/>
        <v>0.52539999999999998</v>
      </c>
      <c r="E94" s="5"/>
    </row>
    <row r="95" spans="2:5" x14ac:dyDescent="0.25">
      <c r="B95">
        <v>88.5</v>
      </c>
      <c r="C95" s="5"/>
      <c r="D95" s="5">
        <f t="shared" si="8"/>
        <v>0.53120000000000001</v>
      </c>
      <c r="E95" s="5"/>
    </row>
    <row r="96" spans="2:5" x14ac:dyDescent="0.25">
      <c r="B96">
        <v>89.5</v>
      </c>
      <c r="C96" s="5"/>
      <c r="D96" s="5">
        <f t="shared" si="8"/>
        <v>0.53700000000000003</v>
      </c>
      <c r="E96" s="5"/>
    </row>
    <row r="97" spans="2:5" x14ac:dyDescent="0.25">
      <c r="B97">
        <v>90.5</v>
      </c>
      <c r="C97" s="5"/>
      <c r="D97" s="5">
        <f t="shared" si="8"/>
        <v>0.54279999999999995</v>
      </c>
      <c r="E97" s="5"/>
    </row>
    <row r="98" spans="2:5" x14ac:dyDescent="0.25">
      <c r="B98">
        <v>91.5</v>
      </c>
      <c r="C98" s="5"/>
      <c r="D98" s="5">
        <f t="shared" si="8"/>
        <v>0.54859999999999998</v>
      </c>
      <c r="E98" s="5"/>
    </row>
    <row r="99" spans="2:5" x14ac:dyDescent="0.25">
      <c r="B99">
        <v>92.5</v>
      </c>
      <c r="C99" s="5"/>
      <c r="D99" s="5">
        <f t="shared" si="8"/>
        <v>0.5544</v>
      </c>
      <c r="E99" s="5"/>
    </row>
    <row r="100" spans="2:5" x14ac:dyDescent="0.25">
      <c r="B100">
        <v>93.5</v>
      </c>
      <c r="C100" s="5"/>
      <c r="D100" s="5">
        <f t="shared" si="8"/>
        <v>0.56020000000000003</v>
      </c>
      <c r="E100" s="5"/>
    </row>
    <row r="101" spans="2:5" x14ac:dyDescent="0.25">
      <c r="B101">
        <v>94.5</v>
      </c>
      <c r="C101" s="5"/>
      <c r="D101" s="5">
        <f t="shared" si="8"/>
        <v>0.56599999999999995</v>
      </c>
      <c r="E101" s="5"/>
    </row>
    <row r="102" spans="2:5" x14ac:dyDescent="0.25">
      <c r="B102">
        <v>95.5</v>
      </c>
      <c r="C102" s="5"/>
      <c r="D102" s="5">
        <f t="shared" si="8"/>
        <v>0.57179999999999997</v>
      </c>
      <c r="E102" s="5"/>
    </row>
    <row r="103" spans="2:5" x14ac:dyDescent="0.25">
      <c r="B103">
        <v>96.5</v>
      </c>
      <c r="C103" s="5"/>
      <c r="D103" s="5">
        <f t="shared" si="8"/>
        <v>0.5776</v>
      </c>
      <c r="E103" s="5"/>
    </row>
    <row r="104" spans="2:5" x14ac:dyDescent="0.25">
      <c r="B104">
        <v>97.5</v>
      </c>
      <c r="C104" s="5"/>
      <c r="D104" s="5">
        <f t="shared" si="8"/>
        <v>0.58340000000000003</v>
      </c>
      <c r="E104" s="5"/>
    </row>
    <row r="105" spans="2:5" x14ac:dyDescent="0.25">
      <c r="B105">
        <v>98.5</v>
      </c>
      <c r="C105" s="5"/>
      <c r="D105" s="5">
        <f t="shared" si="8"/>
        <v>0.58919999999999995</v>
      </c>
      <c r="E105" s="5"/>
    </row>
    <row r="106" spans="2:5" x14ac:dyDescent="0.25">
      <c r="B106">
        <v>99.5</v>
      </c>
      <c r="C106" s="5"/>
      <c r="D106" s="5">
        <f t="shared" si="8"/>
        <v>0.59499999999999997</v>
      </c>
      <c r="E106" s="5"/>
    </row>
    <row r="107" spans="2:5" x14ac:dyDescent="0.25">
      <c r="B107">
        <v>100.5</v>
      </c>
      <c r="C107" s="5"/>
      <c r="D107" s="5">
        <f t="shared" si="8"/>
        <v>0.6008</v>
      </c>
      <c r="E107" s="5"/>
    </row>
    <row r="108" spans="2:5" x14ac:dyDescent="0.25">
      <c r="B108">
        <v>101.5</v>
      </c>
      <c r="C108" s="5"/>
      <c r="D108" s="5">
        <f t="shared" si="8"/>
        <v>0.60660000000000003</v>
      </c>
      <c r="E108" s="5"/>
    </row>
    <row r="109" spans="2:5" x14ac:dyDescent="0.25">
      <c r="B109">
        <v>102.5</v>
      </c>
      <c r="C109" s="5"/>
      <c r="D109" s="5">
        <f t="shared" si="8"/>
        <v>0.61239999999999994</v>
      </c>
      <c r="E109" s="5"/>
    </row>
    <row r="110" spans="2:5" x14ac:dyDescent="0.25">
      <c r="B110">
        <v>103.5</v>
      </c>
      <c r="C110" s="5"/>
      <c r="D110" s="5">
        <f t="shared" si="8"/>
        <v>0.61819999999999997</v>
      </c>
      <c r="E110" s="5"/>
    </row>
    <row r="111" spans="2:5" x14ac:dyDescent="0.25">
      <c r="B111">
        <v>104.5</v>
      </c>
      <c r="C111" s="5"/>
      <c r="D111" s="5">
        <f t="shared" si="8"/>
        <v>0.624</v>
      </c>
      <c r="E111" s="5"/>
    </row>
    <row r="112" spans="2:5" x14ac:dyDescent="0.25">
      <c r="B112">
        <v>105.5</v>
      </c>
      <c r="C112" s="5"/>
      <c r="D112" s="5">
        <f t="shared" si="8"/>
        <v>0.62980000000000003</v>
      </c>
      <c r="E112" s="5"/>
    </row>
    <row r="113" spans="2:5" x14ac:dyDescent="0.25">
      <c r="B113">
        <v>106.5</v>
      </c>
      <c r="C113" s="5"/>
      <c r="D113" s="5">
        <f t="shared" si="8"/>
        <v>0.63559999999999994</v>
      </c>
      <c r="E113" s="5"/>
    </row>
    <row r="114" spans="2:5" x14ac:dyDescent="0.25">
      <c r="B114">
        <v>107.5</v>
      </c>
      <c r="C114" s="5"/>
      <c r="D114" s="5">
        <f t="shared" si="8"/>
        <v>0.64139999999999997</v>
      </c>
      <c r="E114" s="5"/>
    </row>
    <row r="115" spans="2:5" x14ac:dyDescent="0.25">
      <c r="B115">
        <v>108.5</v>
      </c>
      <c r="C115" s="5"/>
      <c r="D115" s="5">
        <f t="shared" si="8"/>
        <v>0.6472</v>
      </c>
      <c r="E115" s="5"/>
    </row>
    <row r="116" spans="2:5" x14ac:dyDescent="0.25">
      <c r="B116">
        <v>109.5</v>
      </c>
      <c r="C116" s="5"/>
      <c r="D116" s="5">
        <f t="shared" si="8"/>
        <v>0.65300000000000002</v>
      </c>
      <c r="E116" s="5"/>
    </row>
    <row r="117" spans="2:5" x14ac:dyDescent="0.25">
      <c r="B117">
        <v>110.5</v>
      </c>
      <c r="C117" s="5"/>
      <c r="D117" s="5">
        <f t="shared" si="8"/>
        <v>0.65879999999999994</v>
      </c>
      <c r="E117" s="5"/>
    </row>
    <row r="118" spans="2:5" x14ac:dyDescent="0.25">
      <c r="B118">
        <v>111.5</v>
      </c>
      <c r="C118" s="5"/>
      <c r="D118" s="5">
        <f t="shared" si="8"/>
        <v>0.66459999999999997</v>
      </c>
      <c r="E118" s="5"/>
    </row>
    <row r="119" spans="2:5" x14ac:dyDescent="0.25">
      <c r="B119">
        <v>112.5</v>
      </c>
      <c r="C119" s="5"/>
      <c r="D119" s="5">
        <f t="shared" si="8"/>
        <v>0.6704</v>
      </c>
      <c r="E119" s="5"/>
    </row>
    <row r="120" spans="2:5" x14ac:dyDescent="0.25">
      <c r="B120">
        <v>113.5</v>
      </c>
      <c r="C120" s="5"/>
      <c r="D120" s="5">
        <f t="shared" si="8"/>
        <v>0.67620000000000002</v>
      </c>
      <c r="E120" s="5"/>
    </row>
    <row r="121" spans="2:5" x14ac:dyDescent="0.25">
      <c r="B121">
        <v>114.5</v>
      </c>
      <c r="C121" s="5"/>
      <c r="D121" s="5">
        <f t="shared" si="8"/>
        <v>0.68199999999999994</v>
      </c>
      <c r="E121" s="5"/>
    </row>
    <row r="122" spans="2:5" x14ac:dyDescent="0.25">
      <c r="B122">
        <v>115.5</v>
      </c>
      <c r="C122" s="5"/>
      <c r="D122" s="5">
        <f t="shared" si="8"/>
        <v>0.68779999999999997</v>
      </c>
      <c r="E122" s="5"/>
    </row>
    <row r="123" spans="2:5" x14ac:dyDescent="0.25">
      <c r="B123">
        <v>116.5</v>
      </c>
      <c r="C123" s="5"/>
      <c r="D123" s="5">
        <f t="shared" si="8"/>
        <v>0.69359999999999999</v>
      </c>
      <c r="E123" s="5"/>
    </row>
    <row r="124" spans="2:5" x14ac:dyDescent="0.25">
      <c r="B124">
        <v>117.5</v>
      </c>
      <c r="C124" s="5"/>
      <c r="D124" s="5">
        <f t="shared" si="8"/>
        <v>0.69940000000000002</v>
      </c>
      <c r="E124" s="5"/>
    </row>
    <row r="125" spans="2:5" x14ac:dyDescent="0.25">
      <c r="B125">
        <v>118.5</v>
      </c>
      <c r="C125" s="5"/>
      <c r="D125" s="9">
        <v>0.7</v>
      </c>
      <c r="E125" s="9"/>
    </row>
    <row r="126" spans="2:5" x14ac:dyDescent="0.25">
      <c r="B126">
        <v>119.5</v>
      </c>
      <c r="C126" s="5"/>
      <c r="D126" s="9">
        <v>0.7</v>
      </c>
    </row>
    <row r="127" spans="2:5" x14ac:dyDescent="0.25">
      <c r="B127">
        <v>120.5</v>
      </c>
      <c r="C127" s="5"/>
      <c r="D127" s="9">
        <v>0.7</v>
      </c>
    </row>
    <row r="128" spans="2:5" x14ac:dyDescent="0.25">
      <c r="B128">
        <v>121.5</v>
      </c>
      <c r="C128" s="5"/>
      <c r="D128" s="9">
        <v>0.7</v>
      </c>
    </row>
    <row r="129" spans="2:4" x14ac:dyDescent="0.25">
      <c r="B129">
        <v>122.5</v>
      </c>
      <c r="C129" s="5"/>
      <c r="D129" s="9">
        <v>0.7</v>
      </c>
    </row>
    <row r="130" spans="2:4" x14ac:dyDescent="0.25">
      <c r="B130">
        <v>123.5</v>
      </c>
      <c r="C130" s="5"/>
      <c r="D130" s="9">
        <v>0.7</v>
      </c>
    </row>
    <row r="131" spans="2:4" x14ac:dyDescent="0.25">
      <c r="B131">
        <v>124.5</v>
      </c>
      <c r="C131" s="5"/>
      <c r="D131" s="9">
        <v>0.7</v>
      </c>
    </row>
    <row r="132" spans="2:4" x14ac:dyDescent="0.25">
      <c r="B132">
        <v>125.5</v>
      </c>
      <c r="C132" s="5"/>
      <c r="D132" s="9">
        <v>0.7</v>
      </c>
    </row>
    <row r="133" spans="2:4" x14ac:dyDescent="0.25">
      <c r="B133">
        <v>126.5</v>
      </c>
      <c r="C133" s="5"/>
      <c r="D133" s="9">
        <v>0.7</v>
      </c>
    </row>
    <row r="134" spans="2:4" x14ac:dyDescent="0.25">
      <c r="B134">
        <v>127.5</v>
      </c>
      <c r="C134" s="5"/>
      <c r="D134" s="9">
        <v>0.7</v>
      </c>
    </row>
    <row r="135" spans="2:4" x14ac:dyDescent="0.25">
      <c r="B135">
        <v>128.5</v>
      </c>
      <c r="C135" s="5"/>
      <c r="D135" s="9">
        <v>0.7</v>
      </c>
    </row>
    <row r="136" spans="2:4" x14ac:dyDescent="0.25">
      <c r="B136">
        <v>129.5</v>
      </c>
      <c r="C136" s="5"/>
      <c r="D136" s="9">
        <v>0.7</v>
      </c>
    </row>
    <row r="137" spans="2:4" x14ac:dyDescent="0.25">
      <c r="B137">
        <v>130.5</v>
      </c>
      <c r="C137" s="5"/>
      <c r="D137" s="9">
        <v>0.7</v>
      </c>
    </row>
    <row r="138" spans="2:4" x14ac:dyDescent="0.25">
      <c r="B138">
        <v>131.5</v>
      </c>
      <c r="C138" s="5"/>
      <c r="D138" s="9">
        <v>0.7</v>
      </c>
    </row>
    <row r="139" spans="2:4" x14ac:dyDescent="0.25">
      <c r="B139">
        <v>132.5</v>
      </c>
      <c r="C139" s="5"/>
      <c r="D139" s="9">
        <v>0.7</v>
      </c>
    </row>
    <row r="140" spans="2:4" x14ac:dyDescent="0.25">
      <c r="B140">
        <v>133.5</v>
      </c>
      <c r="C140" s="5"/>
      <c r="D140" s="9">
        <v>0.7</v>
      </c>
    </row>
    <row r="141" spans="2:4" x14ac:dyDescent="0.25">
      <c r="B141">
        <v>134.5</v>
      </c>
      <c r="C141" s="5"/>
      <c r="D141" s="9">
        <v>0.7</v>
      </c>
    </row>
    <row r="142" spans="2:4" x14ac:dyDescent="0.25">
      <c r="B142">
        <v>135.5</v>
      </c>
      <c r="C142" s="5"/>
      <c r="D142" s="9">
        <v>0.7</v>
      </c>
    </row>
    <row r="143" spans="2:4" x14ac:dyDescent="0.25">
      <c r="B143">
        <v>136.5</v>
      </c>
      <c r="C143" s="5"/>
      <c r="D143" s="9">
        <v>0.7</v>
      </c>
    </row>
    <row r="144" spans="2:4" x14ac:dyDescent="0.25">
      <c r="B144">
        <v>137.5</v>
      </c>
      <c r="C144" s="5"/>
      <c r="D144" s="9">
        <v>0.7</v>
      </c>
    </row>
    <row r="145" spans="2:4" x14ac:dyDescent="0.25">
      <c r="B145">
        <v>138.5</v>
      </c>
      <c r="C145" s="5"/>
      <c r="D145" s="9">
        <v>0.7</v>
      </c>
    </row>
    <row r="146" spans="2:4" x14ac:dyDescent="0.25">
      <c r="B146">
        <v>139.5</v>
      </c>
      <c r="C146" s="5"/>
      <c r="D146" s="9">
        <v>0.7</v>
      </c>
    </row>
    <row r="147" spans="2:4" x14ac:dyDescent="0.25">
      <c r="B147">
        <v>140.5</v>
      </c>
      <c r="C147" s="5"/>
      <c r="D147" s="9">
        <v>0.7</v>
      </c>
    </row>
    <row r="148" spans="2:4" x14ac:dyDescent="0.25">
      <c r="B148">
        <v>141.5</v>
      </c>
      <c r="C148" s="5"/>
      <c r="D148" s="9">
        <v>0.7</v>
      </c>
    </row>
    <row r="149" spans="2:4" x14ac:dyDescent="0.25">
      <c r="B149">
        <v>142.5</v>
      </c>
      <c r="C149" s="5"/>
      <c r="D149" s="9">
        <v>0.7</v>
      </c>
    </row>
    <row r="150" spans="2:4" x14ac:dyDescent="0.25">
      <c r="B150">
        <v>143.5</v>
      </c>
      <c r="C150" s="5"/>
      <c r="D150" s="9"/>
    </row>
    <row r="151" spans="2:4" x14ac:dyDescent="0.25">
      <c r="B151">
        <v>144.5</v>
      </c>
      <c r="C151" s="5"/>
      <c r="D151" s="9"/>
    </row>
    <row r="152" spans="2:4" x14ac:dyDescent="0.25">
      <c r="B152">
        <v>145.5</v>
      </c>
      <c r="C152" s="5"/>
      <c r="D152" s="9"/>
    </row>
    <row r="153" spans="2:4" x14ac:dyDescent="0.25">
      <c r="B153">
        <v>146.5</v>
      </c>
      <c r="C153" s="5"/>
      <c r="D153" s="9"/>
    </row>
    <row r="154" spans="2:4" x14ac:dyDescent="0.25">
      <c r="B154">
        <v>147.5</v>
      </c>
      <c r="C154" s="5"/>
      <c r="D154" s="9"/>
    </row>
    <row r="155" spans="2:4" x14ac:dyDescent="0.25">
      <c r="B155">
        <v>148.5</v>
      </c>
      <c r="C155" s="5"/>
      <c r="D155" s="9"/>
    </row>
    <row r="156" spans="2:4" x14ac:dyDescent="0.25">
      <c r="B156">
        <v>149.5</v>
      </c>
      <c r="C156" s="5"/>
      <c r="D156" s="9"/>
    </row>
    <row r="157" spans="2:4" x14ac:dyDescent="0.25">
      <c r="B157">
        <v>150.5</v>
      </c>
      <c r="C157" s="5"/>
      <c r="D157" s="9"/>
    </row>
    <row r="158" spans="2:4" x14ac:dyDescent="0.25">
      <c r="B158">
        <v>151.5</v>
      </c>
      <c r="C158" s="5"/>
      <c r="D158" s="9"/>
    </row>
    <row r="159" spans="2:4" x14ac:dyDescent="0.25">
      <c r="B159">
        <v>151.5</v>
      </c>
      <c r="C159" s="5"/>
    </row>
    <row r="160" spans="2:4" x14ac:dyDescent="0.25">
      <c r="B160">
        <v>151.5</v>
      </c>
      <c r="C160" s="5"/>
    </row>
    <row r="161" spans="2:3" x14ac:dyDescent="0.25">
      <c r="B161">
        <v>151.5</v>
      </c>
      <c r="C161" s="5"/>
    </row>
    <row r="162" spans="2:3" x14ac:dyDescent="0.25">
      <c r="B162">
        <v>151.5</v>
      </c>
      <c r="C162" s="5"/>
    </row>
    <row r="163" spans="2:3" x14ac:dyDescent="0.25">
      <c r="B163">
        <v>151.5</v>
      </c>
      <c r="C163" s="5"/>
    </row>
    <row r="164" spans="2:3" x14ac:dyDescent="0.25">
      <c r="B164">
        <v>151.5</v>
      </c>
      <c r="C164" s="5"/>
    </row>
    <row r="165" spans="2:3" x14ac:dyDescent="0.25">
      <c r="B165">
        <v>151.5</v>
      </c>
      <c r="C165" s="5"/>
    </row>
    <row r="166" spans="2:3" x14ac:dyDescent="0.25">
      <c r="B166">
        <v>151.5</v>
      </c>
      <c r="C166" s="5"/>
    </row>
    <row r="167" spans="2:3" x14ac:dyDescent="0.25">
      <c r="B167">
        <v>151.5</v>
      </c>
      <c r="C167" s="5"/>
    </row>
    <row r="168" spans="2:3" x14ac:dyDescent="0.25">
      <c r="B168">
        <v>151.5</v>
      </c>
      <c r="C168" s="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32"/>
  <sheetViews>
    <sheetView topLeftCell="A19" zoomScale="145" zoomScaleNormal="145" workbookViewId="0">
      <selection activeCell="F5" sqref="F5"/>
    </sheetView>
  </sheetViews>
  <sheetFormatPr defaultRowHeight="15" x14ac:dyDescent="0.25"/>
  <cols>
    <col min="1" max="1" width="15.5703125" customWidth="1"/>
    <col min="2" max="2" width="13.7109375" customWidth="1"/>
    <col min="3" max="3" width="19.28515625" customWidth="1"/>
    <col min="6" max="6" width="11.5703125" customWidth="1"/>
    <col min="8" max="8" width="9.140625" customWidth="1"/>
    <col min="21" max="21" width="13.140625" customWidth="1"/>
  </cols>
  <sheetData>
    <row r="2" spans="1:22" x14ac:dyDescent="0.25">
      <c r="A2" s="1" t="s">
        <v>68</v>
      </c>
      <c r="B2" s="1" t="s">
        <v>70</v>
      </c>
      <c r="D2" s="1" t="s">
        <v>29</v>
      </c>
      <c r="H2" s="8" t="s">
        <v>24</v>
      </c>
      <c r="I2" s="4">
        <v>55</v>
      </c>
      <c r="J2" s="1" t="s">
        <v>23</v>
      </c>
      <c r="M2" s="4">
        <v>100</v>
      </c>
      <c r="N2" s="1"/>
      <c r="R2" s="1"/>
      <c r="U2" s="1"/>
      <c r="V2" s="1"/>
    </row>
    <row r="3" spans="1:22" x14ac:dyDescent="0.25">
      <c r="A3" s="1" t="s">
        <v>69</v>
      </c>
      <c r="B3" s="1" t="s">
        <v>71</v>
      </c>
    </row>
    <row r="4" spans="1:22" x14ac:dyDescent="0.25">
      <c r="F4" t="s">
        <v>73</v>
      </c>
      <c r="G4" s="11" t="s">
        <v>72</v>
      </c>
    </row>
    <row r="5" spans="1:22" ht="45" x14ac:dyDescent="0.25">
      <c r="B5" s="10" t="s">
        <v>30</v>
      </c>
      <c r="C5" t="s">
        <v>25</v>
      </c>
      <c r="D5" t="s">
        <v>126</v>
      </c>
    </row>
    <row r="6" spans="1:22" x14ac:dyDescent="0.25">
      <c r="G6" s="7" t="s">
        <v>64</v>
      </c>
      <c r="I6" s="7"/>
      <c r="J6" t="s">
        <v>67</v>
      </c>
    </row>
    <row r="7" spans="1:22" x14ac:dyDescent="0.25">
      <c r="B7">
        <v>0.5</v>
      </c>
      <c r="C7" s="5">
        <f>$G$8*(B7^$G$9)</f>
        <v>1.6677253866205975E-2</v>
      </c>
      <c r="G7" s="7"/>
    </row>
    <row r="8" spans="1:22" x14ac:dyDescent="0.25">
      <c r="B8">
        <v>1.5</v>
      </c>
      <c r="C8" s="5">
        <f t="shared" ref="C8:C62" si="0">$G$8*(B8^$G$9)</f>
        <v>3.068167914826225E-2</v>
      </c>
      <c r="G8" s="7">
        <v>2.4500000000000001E-2</v>
      </c>
      <c r="J8">
        <v>1.0500000000000001E-2</v>
      </c>
    </row>
    <row r="9" spans="1:22" x14ac:dyDescent="0.25">
      <c r="B9">
        <v>2.5</v>
      </c>
      <c r="C9" s="5">
        <f t="shared" si="0"/>
        <v>4.0736432712011744E-2</v>
      </c>
      <c r="G9" s="7">
        <v>0.55489999999999995</v>
      </c>
      <c r="J9">
        <v>-0.35510000000000003</v>
      </c>
    </row>
    <row r="10" spans="1:22" x14ac:dyDescent="0.25">
      <c r="B10">
        <v>3.5</v>
      </c>
      <c r="C10" s="5">
        <f t="shared" si="0"/>
        <v>4.90986376887423E-2</v>
      </c>
    </row>
    <row r="11" spans="1:22" x14ac:dyDescent="0.25">
      <c r="B11">
        <v>4.5</v>
      </c>
      <c r="C11" s="5">
        <f t="shared" si="0"/>
        <v>5.6446069773180743E-2</v>
      </c>
    </row>
    <row r="12" spans="1:22" x14ac:dyDescent="0.25">
      <c r="B12">
        <v>5.5</v>
      </c>
      <c r="C12" s="5">
        <f t="shared" si="0"/>
        <v>6.3094766979800335E-2</v>
      </c>
    </row>
    <row r="13" spans="1:22" x14ac:dyDescent="0.25">
      <c r="B13">
        <v>6.5</v>
      </c>
      <c r="C13" s="5">
        <f t="shared" si="0"/>
        <v>6.922320546595119E-2</v>
      </c>
    </row>
    <row r="14" spans="1:22" x14ac:dyDescent="0.25">
      <c r="B14">
        <v>7.5</v>
      </c>
      <c r="C14" s="5">
        <f t="shared" si="0"/>
        <v>7.4944122584077372E-2</v>
      </c>
    </row>
    <row r="15" spans="1:22" x14ac:dyDescent="0.25">
      <c r="B15">
        <v>8.5</v>
      </c>
      <c r="C15" s="5">
        <f t="shared" si="0"/>
        <v>8.0334232015488088E-2</v>
      </c>
    </row>
    <row r="16" spans="1:22" x14ac:dyDescent="0.25">
      <c r="B16">
        <v>9.5</v>
      </c>
      <c r="C16" s="5">
        <f t="shared" si="0"/>
        <v>8.5448592396805023E-2</v>
      </c>
    </row>
    <row r="17" spans="2:17" x14ac:dyDescent="0.25">
      <c r="B17">
        <v>10.5</v>
      </c>
      <c r="C17" s="5">
        <f t="shared" si="0"/>
        <v>9.0328339441742622E-2</v>
      </c>
    </row>
    <row r="18" spans="2:17" x14ac:dyDescent="0.25">
      <c r="B18">
        <v>11.5</v>
      </c>
      <c r="C18" s="5">
        <f t="shared" si="0"/>
        <v>9.500518674985492E-2</v>
      </c>
      <c r="Q18" s="11"/>
    </row>
    <row r="19" spans="2:17" x14ac:dyDescent="0.25">
      <c r="B19">
        <v>12.5</v>
      </c>
      <c r="C19" s="5">
        <f t="shared" si="0"/>
        <v>9.9504208751232601E-2</v>
      </c>
    </row>
    <row r="20" spans="2:17" x14ac:dyDescent="0.25">
      <c r="B20">
        <v>13.5</v>
      </c>
      <c r="C20" s="5">
        <f t="shared" si="0"/>
        <v>0.10384564604311251</v>
      </c>
    </row>
    <row r="21" spans="2:17" x14ac:dyDescent="0.25">
      <c r="B21">
        <v>14.5</v>
      </c>
      <c r="C21" s="5">
        <f t="shared" si="0"/>
        <v>0.10804612325333041</v>
      </c>
    </row>
    <row r="22" spans="2:17" x14ac:dyDescent="0.25">
      <c r="B22">
        <v>15.5</v>
      </c>
      <c r="C22" s="5">
        <f t="shared" si="0"/>
        <v>0.11211949776296952</v>
      </c>
    </row>
    <row r="23" spans="2:17" x14ac:dyDescent="0.25">
      <c r="B23">
        <v>16.5</v>
      </c>
      <c r="C23" s="5">
        <f t="shared" si="0"/>
        <v>0.11607746766578461</v>
      </c>
    </row>
    <row r="24" spans="2:17" x14ac:dyDescent="0.25">
      <c r="B24">
        <v>17.5</v>
      </c>
      <c r="C24" s="5">
        <f t="shared" si="0"/>
        <v>0.11993001764587949</v>
      </c>
    </row>
    <row r="25" spans="2:17" x14ac:dyDescent="0.25">
      <c r="B25">
        <v>18.5</v>
      </c>
      <c r="C25" s="5">
        <f t="shared" si="0"/>
        <v>0.12368575273115871</v>
      </c>
    </row>
    <row r="26" spans="2:17" x14ac:dyDescent="0.25">
      <c r="B26">
        <v>19.5</v>
      </c>
      <c r="C26" s="5">
        <f t="shared" si="0"/>
        <v>0.12735215262413735</v>
      </c>
    </row>
    <row r="27" spans="2:17" x14ac:dyDescent="0.25">
      <c r="B27">
        <v>20.5</v>
      </c>
      <c r="C27" s="5">
        <f t="shared" si="0"/>
        <v>0.13093576859290096</v>
      </c>
    </row>
    <row r="28" spans="2:17" x14ac:dyDescent="0.25">
      <c r="B28">
        <v>21.5</v>
      </c>
      <c r="C28" s="5">
        <f t="shared" si="0"/>
        <v>0.13444237804944995</v>
      </c>
    </row>
    <row r="29" spans="2:17" x14ac:dyDescent="0.25">
      <c r="B29">
        <v>22.5</v>
      </c>
      <c r="C29" s="5">
        <f t="shared" si="0"/>
        <v>0.13787710744345741</v>
      </c>
    </row>
    <row r="30" spans="2:17" x14ac:dyDescent="0.25">
      <c r="B30">
        <v>23.5</v>
      </c>
      <c r="C30" s="5">
        <f t="shared" si="0"/>
        <v>0.14124453107824714</v>
      </c>
    </row>
    <row r="31" spans="2:17" x14ac:dyDescent="0.25">
      <c r="B31">
        <v>24.5</v>
      </c>
      <c r="C31" s="5">
        <f t="shared" si="0"/>
        <v>0.14454875138497891</v>
      </c>
    </row>
    <row r="32" spans="2:17" x14ac:dyDescent="0.25">
      <c r="B32">
        <v>25.5</v>
      </c>
      <c r="C32" s="5">
        <f t="shared" si="0"/>
        <v>0.147793464745164</v>
      </c>
    </row>
    <row r="33" spans="2:3" x14ac:dyDescent="0.25">
      <c r="B33">
        <v>26.5</v>
      </c>
      <c r="C33" s="5">
        <f t="shared" si="0"/>
        <v>0.15098201592507565</v>
      </c>
    </row>
    <row r="34" spans="2:3" x14ac:dyDescent="0.25">
      <c r="B34">
        <v>27.5</v>
      </c>
      <c r="C34" s="5">
        <f t="shared" si="0"/>
        <v>0.15411744344558703</v>
      </c>
    </row>
    <row r="35" spans="2:3" x14ac:dyDescent="0.25">
      <c r="B35">
        <v>28.5</v>
      </c>
      <c r="C35" s="5">
        <f t="shared" si="0"/>
        <v>0.15720251767000554</v>
      </c>
    </row>
    <row r="36" spans="2:3" x14ac:dyDescent="0.25">
      <c r="B36">
        <v>29.5</v>
      </c>
      <c r="C36" s="5">
        <f t="shared" si="0"/>
        <v>0.16023977299194864</v>
      </c>
    </row>
    <row r="37" spans="2:3" x14ac:dyDescent="0.25">
      <c r="B37">
        <v>30.5</v>
      </c>
      <c r="C37" s="5">
        <f t="shared" si="0"/>
        <v>0.16323153520524986</v>
      </c>
    </row>
    <row r="38" spans="2:3" x14ac:dyDescent="0.25">
      <c r="B38">
        <v>31.5</v>
      </c>
      <c r="C38" s="5">
        <f t="shared" si="0"/>
        <v>0.16617994491064014</v>
      </c>
    </row>
    <row r="39" spans="2:3" x14ac:dyDescent="0.25">
      <c r="B39">
        <v>32.5</v>
      </c>
      <c r="C39" s="5">
        <f t="shared" si="0"/>
        <v>0.16908697764010258</v>
      </c>
    </row>
    <row r="40" spans="2:3" x14ac:dyDescent="0.25">
      <c r="B40">
        <v>33.5</v>
      </c>
      <c r="C40" s="5">
        <f t="shared" si="0"/>
        <v>0.17195446124555375</v>
      </c>
    </row>
    <row r="41" spans="2:3" x14ac:dyDescent="0.25">
      <c r="B41">
        <v>34.5</v>
      </c>
      <c r="C41" s="5">
        <f t="shared" si="0"/>
        <v>0.17478409099392817</v>
      </c>
    </row>
    <row r="42" spans="2:3" x14ac:dyDescent="0.25">
      <c r="B42">
        <v>35.5</v>
      </c>
      <c r="C42" s="5">
        <f t="shared" si="0"/>
        <v>0.17757744272861359</v>
      </c>
    </row>
    <row r="43" spans="2:3" x14ac:dyDescent="0.25">
      <c r="B43">
        <v>36.5</v>
      </c>
      <c r="C43" s="5">
        <f t="shared" si="0"/>
        <v>0.18033598439218804</v>
      </c>
    </row>
    <row r="44" spans="2:3" x14ac:dyDescent="0.25">
      <c r="B44">
        <v>37.5</v>
      </c>
      <c r="C44" s="5">
        <f t="shared" si="0"/>
        <v>0.1830610861536022</v>
      </c>
    </row>
    <row r="45" spans="2:3" x14ac:dyDescent="0.25">
      <c r="B45">
        <v>38.5</v>
      </c>
      <c r="C45" s="5">
        <f t="shared" si="0"/>
        <v>0.18575402934137825</v>
      </c>
    </row>
    <row r="46" spans="2:3" x14ac:dyDescent="0.25">
      <c r="B46">
        <v>39.5</v>
      </c>
      <c r="C46" s="5">
        <f t="shared" si="0"/>
        <v>0.18841601435082123</v>
      </c>
    </row>
    <row r="47" spans="2:3" x14ac:dyDescent="0.25">
      <c r="B47">
        <v>40.5</v>
      </c>
      <c r="C47" s="5">
        <f t="shared" si="0"/>
        <v>0.19104816766596536</v>
      </c>
    </row>
    <row r="48" spans="2:3" x14ac:dyDescent="0.25">
      <c r="B48">
        <v>41.5</v>
      </c>
      <c r="C48" s="5">
        <f t="shared" si="0"/>
        <v>0.19365154811468732</v>
      </c>
    </row>
    <row r="49" spans="2:4" x14ac:dyDescent="0.25">
      <c r="B49">
        <v>42.5</v>
      </c>
      <c r="C49" s="5">
        <f t="shared" si="0"/>
        <v>0.19622715245711861</v>
      </c>
    </row>
    <row r="50" spans="2:4" x14ac:dyDescent="0.25">
      <c r="B50">
        <v>43.5</v>
      </c>
      <c r="C50" s="5">
        <f t="shared" si="0"/>
        <v>0.19877592039236858</v>
      </c>
    </row>
    <row r="51" spans="2:4" x14ac:dyDescent="0.25">
      <c r="B51">
        <v>44.5</v>
      </c>
      <c r="C51" s="5">
        <f t="shared" si="0"/>
        <v>0.20129873905603607</v>
      </c>
      <c r="D51" s="2"/>
    </row>
    <row r="52" spans="2:4" x14ac:dyDescent="0.25">
      <c r="B52">
        <v>45.5</v>
      </c>
      <c r="C52" s="5">
        <f t="shared" si="0"/>
        <v>0.20379644707053396</v>
      </c>
    </row>
    <row r="53" spans="2:4" x14ac:dyDescent="0.25">
      <c r="B53">
        <v>46.5</v>
      </c>
      <c r="C53" s="5">
        <f t="shared" si="0"/>
        <v>0.20626983820150549</v>
      </c>
    </row>
    <row r="54" spans="2:4" x14ac:dyDescent="0.25">
      <c r="B54">
        <v>47.5</v>
      </c>
      <c r="C54" s="5">
        <f t="shared" si="0"/>
        <v>0.20871966466625799</v>
      </c>
    </row>
    <row r="55" spans="2:4" x14ac:dyDescent="0.25">
      <c r="B55">
        <v>48.5</v>
      </c>
      <c r="C55" s="5">
        <f t="shared" si="0"/>
        <v>0.21114664013393256</v>
      </c>
    </row>
    <row r="56" spans="2:4" x14ac:dyDescent="0.25">
      <c r="B56">
        <v>49.5</v>
      </c>
      <c r="C56" s="5">
        <f t="shared" si="0"/>
        <v>0.21355144245187468</v>
      </c>
    </row>
    <row r="57" spans="2:4" x14ac:dyDescent="0.25">
      <c r="B57">
        <v>50.5</v>
      </c>
      <c r="C57" s="5">
        <f t="shared" si="0"/>
        <v>0.21593471612819956</v>
      </c>
    </row>
    <row r="58" spans="2:4" x14ac:dyDescent="0.25">
      <c r="B58">
        <v>51.5</v>
      </c>
      <c r="C58" s="5">
        <f t="shared" si="0"/>
        <v>0.21829707459673409</v>
      </c>
    </row>
    <row r="59" spans="2:4" x14ac:dyDescent="0.25">
      <c r="B59">
        <v>52.5</v>
      </c>
      <c r="C59" s="5">
        <f t="shared" si="0"/>
        <v>0.22063910228725298</v>
      </c>
    </row>
    <row r="60" spans="2:4" x14ac:dyDescent="0.25">
      <c r="B60">
        <v>53.5</v>
      </c>
      <c r="C60" s="5">
        <f t="shared" si="0"/>
        <v>0.22296135652112417</v>
      </c>
    </row>
    <row r="61" spans="2:4" x14ac:dyDescent="0.25">
      <c r="B61">
        <v>54.5</v>
      </c>
      <c r="C61" s="5">
        <f t="shared" si="0"/>
        <v>0.22526436925006624</v>
      </c>
    </row>
    <row r="62" spans="2:4" x14ac:dyDescent="0.25">
      <c r="B62">
        <v>55.5</v>
      </c>
      <c r="C62" s="5">
        <f t="shared" si="0"/>
        <v>0.22754864865363103</v>
      </c>
      <c r="D62" s="5"/>
    </row>
    <row r="63" spans="2:4" x14ac:dyDescent="0.25">
      <c r="B63">
        <v>56.5</v>
      </c>
      <c r="C63" s="5"/>
      <c r="D63" s="5">
        <f>$J$8*B63+$J$9</f>
        <v>0.23815000000000003</v>
      </c>
    </row>
    <row r="64" spans="2:4" x14ac:dyDescent="0.25">
      <c r="B64">
        <v>57.5</v>
      </c>
      <c r="C64" s="5"/>
      <c r="D64" s="5">
        <f t="shared" ref="D64:D106" si="1">$J$8*B64+$J$9</f>
        <v>0.24864999999999998</v>
      </c>
    </row>
    <row r="65" spans="2:4" x14ac:dyDescent="0.25">
      <c r="B65">
        <v>58.5</v>
      </c>
      <c r="C65" s="5"/>
      <c r="D65" s="5">
        <f t="shared" si="1"/>
        <v>0.25915000000000005</v>
      </c>
    </row>
    <row r="66" spans="2:4" x14ac:dyDescent="0.25">
      <c r="B66">
        <v>59.5</v>
      </c>
      <c r="C66" s="5"/>
      <c r="D66" s="5">
        <f t="shared" si="1"/>
        <v>0.26965</v>
      </c>
    </row>
    <row r="67" spans="2:4" x14ac:dyDescent="0.25">
      <c r="B67">
        <v>60.5</v>
      </c>
      <c r="C67" s="5"/>
      <c r="D67" s="5">
        <f t="shared" si="1"/>
        <v>0.28015000000000007</v>
      </c>
    </row>
    <row r="68" spans="2:4" x14ac:dyDescent="0.25">
      <c r="B68">
        <v>61.5</v>
      </c>
      <c r="C68" s="5"/>
      <c r="D68" s="5">
        <f t="shared" si="1"/>
        <v>0.29065000000000002</v>
      </c>
    </row>
    <row r="69" spans="2:4" x14ac:dyDescent="0.25">
      <c r="B69">
        <v>62.5</v>
      </c>
      <c r="C69" s="5"/>
      <c r="D69" s="5">
        <f t="shared" si="1"/>
        <v>0.30114999999999997</v>
      </c>
    </row>
    <row r="70" spans="2:4" x14ac:dyDescent="0.25">
      <c r="B70">
        <v>63.5</v>
      </c>
      <c r="C70" s="5"/>
      <c r="D70" s="5">
        <f t="shared" si="1"/>
        <v>0.31165000000000004</v>
      </c>
    </row>
    <row r="71" spans="2:4" x14ac:dyDescent="0.25">
      <c r="B71">
        <v>64.5</v>
      </c>
      <c r="C71" s="5"/>
      <c r="D71" s="5">
        <f t="shared" si="1"/>
        <v>0.32214999999999999</v>
      </c>
    </row>
    <row r="72" spans="2:4" x14ac:dyDescent="0.25">
      <c r="B72">
        <v>65.5</v>
      </c>
      <c r="C72" s="5"/>
      <c r="D72" s="5">
        <f t="shared" si="1"/>
        <v>0.33265000000000006</v>
      </c>
    </row>
    <row r="73" spans="2:4" x14ac:dyDescent="0.25">
      <c r="B73">
        <v>66.5</v>
      </c>
      <c r="C73" s="5"/>
      <c r="D73" s="5">
        <f t="shared" si="1"/>
        <v>0.34315000000000001</v>
      </c>
    </row>
    <row r="74" spans="2:4" x14ac:dyDescent="0.25">
      <c r="B74">
        <v>67.5</v>
      </c>
      <c r="C74" s="5"/>
      <c r="D74" s="5">
        <f t="shared" si="1"/>
        <v>0.35364999999999996</v>
      </c>
    </row>
    <row r="75" spans="2:4" x14ac:dyDescent="0.25">
      <c r="B75">
        <v>68.5</v>
      </c>
      <c r="C75" s="5"/>
      <c r="D75" s="5">
        <f t="shared" si="1"/>
        <v>0.36415000000000003</v>
      </c>
    </row>
    <row r="76" spans="2:4" x14ac:dyDescent="0.25">
      <c r="B76">
        <v>69.5</v>
      </c>
      <c r="C76" s="5"/>
      <c r="D76" s="5">
        <f t="shared" si="1"/>
        <v>0.37464999999999998</v>
      </c>
    </row>
    <row r="77" spans="2:4" x14ac:dyDescent="0.25">
      <c r="B77">
        <v>70.5</v>
      </c>
      <c r="C77" s="5"/>
      <c r="D77" s="5">
        <f t="shared" si="1"/>
        <v>0.38515000000000005</v>
      </c>
    </row>
    <row r="78" spans="2:4" x14ac:dyDescent="0.25">
      <c r="B78">
        <v>71.5</v>
      </c>
      <c r="C78" s="5"/>
      <c r="D78" s="5">
        <f t="shared" si="1"/>
        <v>0.39565</v>
      </c>
    </row>
    <row r="79" spans="2:4" x14ac:dyDescent="0.25">
      <c r="B79">
        <v>72.5</v>
      </c>
      <c r="C79" s="5"/>
      <c r="D79" s="5">
        <f t="shared" si="1"/>
        <v>0.40615000000000007</v>
      </c>
    </row>
    <row r="80" spans="2:4" x14ac:dyDescent="0.25">
      <c r="B80">
        <v>73.5</v>
      </c>
      <c r="C80" s="5"/>
      <c r="D80" s="5">
        <f t="shared" si="1"/>
        <v>0.41665000000000002</v>
      </c>
    </row>
    <row r="81" spans="2:4" x14ac:dyDescent="0.25">
      <c r="B81">
        <v>74.5</v>
      </c>
      <c r="C81" s="5"/>
      <c r="D81" s="5">
        <f t="shared" si="1"/>
        <v>0.42714999999999997</v>
      </c>
    </row>
    <row r="82" spans="2:4" x14ac:dyDescent="0.25">
      <c r="B82">
        <v>75.5</v>
      </c>
      <c r="C82" s="5"/>
      <c r="D82" s="5">
        <f t="shared" si="1"/>
        <v>0.43765000000000004</v>
      </c>
    </row>
    <row r="83" spans="2:4" x14ac:dyDescent="0.25">
      <c r="B83">
        <v>76.5</v>
      </c>
      <c r="C83" s="5"/>
      <c r="D83" s="5">
        <f t="shared" si="1"/>
        <v>0.44814999999999999</v>
      </c>
    </row>
    <row r="84" spans="2:4" x14ac:dyDescent="0.25">
      <c r="B84">
        <v>77.5</v>
      </c>
      <c r="C84" s="5"/>
      <c r="D84" s="5">
        <f t="shared" si="1"/>
        <v>0.45865000000000006</v>
      </c>
    </row>
    <row r="85" spans="2:4" x14ac:dyDescent="0.25">
      <c r="B85">
        <v>78.5</v>
      </c>
      <c r="C85" s="5"/>
      <c r="D85" s="5">
        <f t="shared" si="1"/>
        <v>0.46915000000000001</v>
      </c>
    </row>
    <row r="86" spans="2:4" x14ac:dyDescent="0.25">
      <c r="B86">
        <v>79.5</v>
      </c>
      <c r="C86" s="5"/>
      <c r="D86" s="5">
        <f t="shared" si="1"/>
        <v>0.47965000000000008</v>
      </c>
    </row>
    <row r="87" spans="2:4" x14ac:dyDescent="0.25">
      <c r="B87">
        <v>80.5</v>
      </c>
      <c r="C87" s="5"/>
      <c r="D87" s="5">
        <f t="shared" si="1"/>
        <v>0.49015000000000003</v>
      </c>
    </row>
    <row r="88" spans="2:4" x14ac:dyDescent="0.25">
      <c r="B88">
        <v>81.5</v>
      </c>
      <c r="C88" s="5"/>
      <c r="D88" s="5">
        <f t="shared" si="1"/>
        <v>0.50065000000000004</v>
      </c>
    </row>
    <row r="89" spans="2:4" x14ac:dyDescent="0.25">
      <c r="B89">
        <v>82.5</v>
      </c>
      <c r="C89" s="5"/>
      <c r="D89" s="5">
        <f t="shared" si="1"/>
        <v>0.51114999999999999</v>
      </c>
    </row>
    <row r="90" spans="2:4" x14ac:dyDescent="0.25">
      <c r="B90">
        <v>83.5</v>
      </c>
      <c r="C90" s="5"/>
      <c r="D90" s="5">
        <f t="shared" si="1"/>
        <v>0.52164999999999995</v>
      </c>
    </row>
    <row r="91" spans="2:4" x14ac:dyDescent="0.25">
      <c r="B91">
        <v>84.5</v>
      </c>
      <c r="C91" s="5"/>
      <c r="D91" s="5">
        <f t="shared" si="1"/>
        <v>0.53215000000000012</v>
      </c>
    </row>
    <row r="92" spans="2:4" x14ac:dyDescent="0.25">
      <c r="B92">
        <v>85.5</v>
      </c>
      <c r="C92" s="5"/>
      <c r="D92" s="5">
        <f t="shared" si="1"/>
        <v>0.54265000000000008</v>
      </c>
    </row>
    <row r="93" spans="2:4" x14ac:dyDescent="0.25">
      <c r="B93">
        <v>86.5</v>
      </c>
      <c r="C93" s="5"/>
      <c r="D93" s="5">
        <f t="shared" si="1"/>
        <v>0.55315000000000003</v>
      </c>
    </row>
    <row r="94" spans="2:4" x14ac:dyDescent="0.25">
      <c r="B94">
        <v>87.5</v>
      </c>
      <c r="C94" s="5"/>
      <c r="D94" s="5">
        <f t="shared" si="1"/>
        <v>0.56364999999999998</v>
      </c>
    </row>
    <row r="95" spans="2:4" x14ac:dyDescent="0.25">
      <c r="B95">
        <v>88.5</v>
      </c>
      <c r="C95" s="5"/>
      <c r="D95" s="5">
        <f t="shared" si="1"/>
        <v>0.57414999999999994</v>
      </c>
    </row>
    <row r="96" spans="2:4" x14ac:dyDescent="0.25">
      <c r="B96">
        <v>89.5</v>
      </c>
      <c r="C96" s="5"/>
      <c r="D96" s="5">
        <f t="shared" si="1"/>
        <v>0.58465000000000011</v>
      </c>
    </row>
    <row r="97" spans="2:4" x14ac:dyDescent="0.25">
      <c r="B97">
        <v>90.5</v>
      </c>
      <c r="C97" s="5"/>
      <c r="D97" s="5">
        <f t="shared" si="1"/>
        <v>0.59515000000000007</v>
      </c>
    </row>
    <row r="98" spans="2:4" x14ac:dyDescent="0.25">
      <c r="B98">
        <v>91.5</v>
      </c>
      <c r="C98" s="5"/>
      <c r="D98" s="5">
        <f t="shared" si="1"/>
        <v>0.60565000000000002</v>
      </c>
    </row>
    <row r="99" spans="2:4" x14ac:dyDescent="0.25">
      <c r="B99">
        <v>92.5</v>
      </c>
      <c r="C99" s="5"/>
      <c r="D99" s="5">
        <f t="shared" si="1"/>
        <v>0.61614999999999998</v>
      </c>
    </row>
    <row r="100" spans="2:4" x14ac:dyDescent="0.25">
      <c r="B100">
        <v>93.5</v>
      </c>
      <c r="C100" s="5"/>
      <c r="D100" s="5">
        <f t="shared" si="1"/>
        <v>0.62664999999999993</v>
      </c>
    </row>
    <row r="101" spans="2:4" x14ac:dyDescent="0.25">
      <c r="B101">
        <v>94.5</v>
      </c>
      <c r="C101" s="5"/>
      <c r="D101" s="5">
        <f t="shared" si="1"/>
        <v>0.63715000000000011</v>
      </c>
    </row>
    <row r="102" spans="2:4" x14ac:dyDescent="0.25">
      <c r="B102">
        <v>95.5</v>
      </c>
      <c r="C102" s="5"/>
      <c r="D102" s="5">
        <f t="shared" si="1"/>
        <v>0.64765000000000006</v>
      </c>
    </row>
    <row r="103" spans="2:4" x14ac:dyDescent="0.25">
      <c r="B103">
        <v>96.5</v>
      </c>
      <c r="C103" s="5"/>
      <c r="D103" s="5">
        <f t="shared" si="1"/>
        <v>0.65815000000000001</v>
      </c>
    </row>
    <row r="104" spans="2:4" x14ac:dyDescent="0.25">
      <c r="B104">
        <v>97.5</v>
      </c>
      <c r="C104" s="5"/>
      <c r="D104" s="5">
        <f t="shared" si="1"/>
        <v>0.66865000000000019</v>
      </c>
    </row>
    <row r="105" spans="2:4" x14ac:dyDescent="0.25">
      <c r="B105">
        <v>98.5</v>
      </c>
      <c r="C105" s="5"/>
      <c r="D105" s="5">
        <f t="shared" si="1"/>
        <v>0.67915000000000014</v>
      </c>
    </row>
    <row r="106" spans="2:4" x14ac:dyDescent="0.25">
      <c r="B106">
        <v>99.5</v>
      </c>
      <c r="C106" s="5"/>
      <c r="D106" s="5">
        <f t="shared" si="1"/>
        <v>0.6896500000000001</v>
      </c>
    </row>
    <row r="107" spans="2:4" x14ac:dyDescent="0.25">
      <c r="B107">
        <v>100.5</v>
      </c>
      <c r="C107" s="5"/>
      <c r="D107" s="9">
        <v>0.7</v>
      </c>
    </row>
    <row r="108" spans="2:4" x14ac:dyDescent="0.25">
      <c r="B108">
        <v>101.5</v>
      </c>
      <c r="C108" s="5"/>
      <c r="D108" s="9">
        <v>0.7</v>
      </c>
    </row>
    <row r="109" spans="2:4" x14ac:dyDescent="0.25">
      <c r="B109">
        <v>102.5</v>
      </c>
      <c r="C109" s="5"/>
      <c r="D109" s="9">
        <v>0.7</v>
      </c>
    </row>
    <row r="110" spans="2:4" x14ac:dyDescent="0.25">
      <c r="B110">
        <v>103.5</v>
      </c>
      <c r="C110" s="5"/>
      <c r="D110" s="9">
        <v>0.7</v>
      </c>
    </row>
    <row r="111" spans="2:4" x14ac:dyDescent="0.25">
      <c r="B111">
        <v>104.5</v>
      </c>
      <c r="C111" s="5"/>
      <c r="D111" s="9">
        <v>0.7</v>
      </c>
    </row>
    <row r="112" spans="2:4" x14ac:dyDescent="0.25">
      <c r="B112">
        <v>105.5</v>
      </c>
      <c r="C112" s="5"/>
      <c r="D112" s="9">
        <v>0.7</v>
      </c>
    </row>
    <row r="113" spans="2:4" x14ac:dyDescent="0.25">
      <c r="B113">
        <v>106.5</v>
      </c>
      <c r="C113" s="5"/>
      <c r="D113" s="9">
        <v>0.7</v>
      </c>
    </row>
    <row r="114" spans="2:4" x14ac:dyDescent="0.25">
      <c r="B114">
        <v>107.5</v>
      </c>
      <c r="C114" s="5"/>
      <c r="D114" s="9">
        <v>0.7</v>
      </c>
    </row>
    <row r="115" spans="2:4" x14ac:dyDescent="0.25">
      <c r="B115">
        <v>108.5</v>
      </c>
      <c r="C115" s="5"/>
      <c r="D115" s="9">
        <v>0.7</v>
      </c>
    </row>
    <row r="116" spans="2:4" x14ac:dyDescent="0.25">
      <c r="B116">
        <v>109.5</v>
      </c>
      <c r="C116" s="5"/>
      <c r="D116" s="9">
        <v>0.7</v>
      </c>
    </row>
    <row r="117" spans="2:4" x14ac:dyDescent="0.25">
      <c r="B117">
        <v>110.5</v>
      </c>
      <c r="C117" s="5"/>
      <c r="D117" s="9">
        <v>0.7</v>
      </c>
    </row>
    <row r="118" spans="2:4" x14ac:dyDescent="0.25">
      <c r="B118">
        <v>111.5</v>
      </c>
      <c r="C118" s="5"/>
      <c r="D118" s="9">
        <v>0.7</v>
      </c>
    </row>
    <row r="119" spans="2:4" x14ac:dyDescent="0.25">
      <c r="B119">
        <v>112.5</v>
      </c>
      <c r="C119" s="5"/>
      <c r="D119" s="9">
        <v>0.7</v>
      </c>
    </row>
    <row r="120" spans="2:4" x14ac:dyDescent="0.25">
      <c r="B120">
        <v>113.5</v>
      </c>
      <c r="C120" s="5"/>
      <c r="D120" s="9">
        <v>0.7</v>
      </c>
    </row>
    <row r="121" spans="2:4" x14ac:dyDescent="0.25">
      <c r="B121">
        <v>114.5</v>
      </c>
      <c r="C121" s="5"/>
      <c r="D121" s="9">
        <v>0.7</v>
      </c>
    </row>
    <row r="122" spans="2:4" x14ac:dyDescent="0.25">
      <c r="B122">
        <v>115.5</v>
      </c>
      <c r="C122" s="5"/>
      <c r="D122" s="9">
        <v>0.7</v>
      </c>
    </row>
    <row r="123" spans="2:4" x14ac:dyDescent="0.25">
      <c r="B123">
        <v>116.5</v>
      </c>
      <c r="C123" s="5"/>
      <c r="D123" s="9">
        <v>0.7</v>
      </c>
    </row>
    <row r="124" spans="2:4" x14ac:dyDescent="0.25">
      <c r="B124">
        <v>117.5</v>
      </c>
      <c r="C124" s="5"/>
      <c r="D124" s="9">
        <v>0.7</v>
      </c>
    </row>
    <row r="125" spans="2:4" x14ac:dyDescent="0.25">
      <c r="B125">
        <v>118.5</v>
      </c>
      <c r="C125" s="5"/>
      <c r="D125" s="9">
        <v>0.7</v>
      </c>
    </row>
    <row r="126" spans="2:4" x14ac:dyDescent="0.25">
      <c r="B126">
        <v>119.5</v>
      </c>
      <c r="C126" s="5"/>
      <c r="D126" s="9">
        <v>0.7</v>
      </c>
    </row>
    <row r="127" spans="2:4" x14ac:dyDescent="0.25">
      <c r="B127">
        <v>120.5</v>
      </c>
      <c r="C127" s="5"/>
      <c r="D127" s="9">
        <v>0.7</v>
      </c>
    </row>
    <row r="128" spans="2:4" x14ac:dyDescent="0.25">
      <c r="B128">
        <v>121.5</v>
      </c>
      <c r="C128" s="5"/>
      <c r="D128" s="9">
        <v>0.7</v>
      </c>
    </row>
    <row r="129" spans="2:4" x14ac:dyDescent="0.25">
      <c r="B129">
        <v>122.5</v>
      </c>
      <c r="C129" s="5"/>
      <c r="D129" s="9">
        <v>0.7</v>
      </c>
    </row>
    <row r="130" spans="2:4" x14ac:dyDescent="0.25">
      <c r="B130">
        <v>123.5</v>
      </c>
      <c r="C130" s="5"/>
      <c r="D130" s="9">
        <v>0.7</v>
      </c>
    </row>
    <row r="131" spans="2:4" x14ac:dyDescent="0.25">
      <c r="B131">
        <v>124.5</v>
      </c>
      <c r="C131" s="5"/>
      <c r="D131" s="9">
        <v>0.7</v>
      </c>
    </row>
    <row r="132" spans="2:4" x14ac:dyDescent="0.25">
      <c r="B132">
        <v>125.5</v>
      </c>
      <c r="C132" s="5"/>
      <c r="D132" s="9">
        <v>0.7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61"/>
  <sheetViews>
    <sheetView zoomScale="130" zoomScaleNormal="130" workbookViewId="0">
      <selection activeCell="F1" sqref="F1:F2"/>
    </sheetView>
  </sheetViews>
  <sheetFormatPr defaultRowHeight="15" x14ac:dyDescent="0.25"/>
  <cols>
    <col min="1" max="1" width="13.7109375" customWidth="1"/>
    <col min="2" max="2" width="37.42578125" customWidth="1"/>
    <col min="3" max="3" width="40.42578125" bestFit="1" customWidth="1"/>
    <col min="5" max="5" width="11.5703125" customWidth="1"/>
    <col min="7" max="7" width="9.140625" customWidth="1"/>
    <col min="20" max="20" width="13.140625" customWidth="1"/>
  </cols>
  <sheetData>
    <row r="1" spans="1:21" x14ac:dyDescent="0.25">
      <c r="A1" s="12" t="s">
        <v>31</v>
      </c>
      <c r="F1" t="s">
        <v>129</v>
      </c>
    </row>
    <row r="2" spans="1:21" x14ac:dyDescent="0.25">
      <c r="F2" t="s">
        <v>130</v>
      </c>
    </row>
    <row r="3" spans="1:21" x14ac:dyDescent="0.25">
      <c r="A3" t="s">
        <v>32</v>
      </c>
      <c r="C3" s="11" t="s">
        <v>78</v>
      </c>
    </row>
    <row r="5" spans="1:21" x14ac:dyDescent="0.25">
      <c r="A5" s="1" t="s">
        <v>79</v>
      </c>
      <c r="B5" s="1" t="s">
        <v>80</v>
      </c>
      <c r="C5" s="1" t="s">
        <v>81</v>
      </c>
      <c r="G5" s="8" t="s">
        <v>24</v>
      </c>
      <c r="H5" s="4">
        <v>40</v>
      </c>
      <c r="I5" s="1" t="s">
        <v>23</v>
      </c>
      <c r="L5" s="15">
        <v>50</v>
      </c>
      <c r="M5" s="1"/>
      <c r="Q5" s="1"/>
      <c r="T5" s="1"/>
      <c r="U5" s="1"/>
    </row>
    <row r="6" spans="1:21" x14ac:dyDescent="0.25">
      <c r="A6" s="1"/>
      <c r="C6" s="1"/>
      <c r="G6" s="8"/>
      <c r="H6" s="4"/>
      <c r="I6" s="1"/>
      <c r="L6" s="4"/>
      <c r="M6" s="1"/>
      <c r="Q6" s="1"/>
      <c r="T6" s="1"/>
      <c r="U6" s="1"/>
    </row>
    <row r="8" spans="1:21" ht="45" x14ac:dyDescent="0.25">
      <c r="A8" s="10" t="s">
        <v>30</v>
      </c>
      <c r="B8" t="s">
        <v>25</v>
      </c>
      <c r="C8" t="s">
        <v>125</v>
      </c>
      <c r="F8" t="s">
        <v>35</v>
      </c>
      <c r="H8" s="13" t="s">
        <v>124</v>
      </c>
    </row>
    <row r="9" spans="1:21" x14ac:dyDescent="0.25">
      <c r="F9" s="14">
        <v>4.6999999999999999E-4</v>
      </c>
      <c r="H9" s="7">
        <v>3.9800000000000002E-2</v>
      </c>
    </row>
    <row r="10" spans="1:21" x14ac:dyDescent="0.25">
      <c r="A10">
        <v>0.5</v>
      </c>
      <c r="B10" s="5">
        <f>($F$9*A10^$F$10*LN(A10))/EXP($F$11*A10)+$F$12</f>
        <v>4.9915077410391064E-2</v>
      </c>
      <c r="F10" s="14">
        <v>1.9</v>
      </c>
      <c r="H10" s="7">
        <v>-1.3081</v>
      </c>
    </row>
    <row r="11" spans="1:21" x14ac:dyDescent="0.25">
      <c r="A11">
        <v>1.5</v>
      </c>
      <c r="B11" s="5">
        <f t="shared" ref="B11:B49" si="0">($F$9*A11^$F$10*LN(A11))/EXP($F$11*A11)+$F$12</f>
        <v>5.0379136365724816E-2</v>
      </c>
      <c r="F11" s="14">
        <v>5.5E-2</v>
      </c>
    </row>
    <row r="12" spans="1:21" x14ac:dyDescent="0.25">
      <c r="A12">
        <v>2.5</v>
      </c>
      <c r="B12" s="5">
        <f t="shared" si="0"/>
        <v>5.214043319151955E-2</v>
      </c>
      <c r="F12" s="14">
        <v>0.05</v>
      </c>
    </row>
    <row r="13" spans="1:21" x14ac:dyDescent="0.25">
      <c r="A13">
        <v>3.5</v>
      </c>
      <c r="B13" s="5">
        <f t="shared" si="0"/>
        <v>5.5249215005642484E-2</v>
      </c>
    </row>
    <row r="14" spans="1:21" x14ac:dyDescent="0.25">
      <c r="A14">
        <v>4.5</v>
      </c>
      <c r="B14" s="5">
        <f t="shared" si="0"/>
        <v>5.9615767070896747E-2</v>
      </c>
    </row>
    <row r="15" spans="1:21" x14ac:dyDescent="0.25">
      <c r="A15">
        <v>5.5</v>
      </c>
      <c r="B15" s="5">
        <f t="shared" si="0"/>
        <v>6.5103343517457099E-2</v>
      </c>
    </row>
    <row r="16" spans="1:21" x14ac:dyDescent="0.25">
      <c r="A16">
        <v>6.5</v>
      </c>
      <c r="B16" s="5">
        <f t="shared" si="0"/>
        <v>7.1559213150542478E-2</v>
      </c>
    </row>
    <row r="17" spans="1:2" x14ac:dyDescent="0.25">
      <c r="A17">
        <v>7.5</v>
      </c>
      <c r="B17" s="5">
        <f t="shared" si="0"/>
        <v>7.8828492477754933E-2</v>
      </c>
    </row>
    <row r="18" spans="1:2" x14ac:dyDescent="0.25">
      <c r="A18">
        <v>8.5</v>
      </c>
      <c r="B18" s="5">
        <f>($F$9*A18^$F$10*LN(A18))/EXP($F$11*A18)+$F$12</f>
        <v>8.6761087191416661E-2</v>
      </c>
    </row>
    <row r="19" spans="1:2" x14ac:dyDescent="0.25">
      <c r="A19">
        <v>9.5</v>
      </c>
      <c r="B19" s="5">
        <f t="shared" si="0"/>
        <v>9.5215322251214235E-2</v>
      </c>
    </row>
    <row r="20" spans="1:2" x14ac:dyDescent="0.25">
      <c r="A20">
        <v>10.5</v>
      </c>
      <c r="B20" s="5">
        <f t="shared" si="0"/>
        <v>0.10405979653381973</v>
      </c>
    </row>
    <row r="21" spans="1:2" x14ac:dyDescent="0.25">
      <c r="A21">
        <v>11.5</v>
      </c>
      <c r="B21" s="5">
        <f t="shared" si="0"/>
        <v>0.11317421703706695</v>
      </c>
    </row>
    <row r="22" spans="1:2" x14ac:dyDescent="0.25">
      <c r="A22">
        <v>12.5</v>
      </c>
      <c r="B22" s="5">
        <f t="shared" si="0"/>
        <v>0.12244962067037392</v>
      </c>
    </row>
    <row r="23" spans="1:2" x14ac:dyDescent="0.25">
      <c r="A23">
        <v>13.5</v>
      </c>
      <c r="B23" s="5">
        <f t="shared" si="0"/>
        <v>0.13178821994409645</v>
      </c>
    </row>
    <row r="24" spans="1:2" x14ac:dyDescent="0.25">
      <c r="A24">
        <v>14.5</v>
      </c>
      <c r="B24" s="5">
        <f t="shared" si="0"/>
        <v>0.14110301665897965</v>
      </c>
    </row>
    <row r="25" spans="1:2" x14ac:dyDescent="0.25">
      <c r="A25">
        <v>15.5</v>
      </c>
      <c r="B25" s="5">
        <f t="shared" si="0"/>
        <v>0.15031727492292885</v>
      </c>
    </row>
    <row r="26" spans="1:2" x14ac:dyDescent="0.25">
      <c r="A26">
        <v>16.5</v>
      </c>
      <c r="B26" s="5">
        <f t="shared" si="0"/>
        <v>0.15936391304301767</v>
      </c>
    </row>
    <row r="27" spans="1:2" x14ac:dyDescent="0.25">
      <c r="A27">
        <v>17.5</v>
      </c>
      <c r="B27" s="5">
        <f t="shared" si="0"/>
        <v>0.16818485389947768</v>
      </c>
    </row>
    <row r="28" spans="1:2" x14ac:dyDescent="0.25">
      <c r="A28">
        <v>18.5</v>
      </c>
      <c r="B28" s="5">
        <f t="shared" si="0"/>
        <v>0.17673036046843521</v>
      </c>
    </row>
    <row r="29" spans="1:2" x14ac:dyDescent="0.25">
      <c r="A29">
        <v>19.5</v>
      </c>
      <c r="B29" s="5">
        <f t="shared" si="0"/>
        <v>0.18495837453020758</v>
      </c>
    </row>
    <row r="30" spans="1:2" x14ac:dyDescent="0.25">
      <c r="A30">
        <v>20.5</v>
      </c>
      <c r="B30" s="5">
        <f t="shared" si="0"/>
        <v>0.19283387071527575</v>
      </c>
    </row>
    <row r="31" spans="1:2" x14ac:dyDescent="0.25">
      <c r="A31">
        <v>21.5</v>
      </c>
      <c r="B31" s="5">
        <f t="shared" si="0"/>
        <v>0.20032823395565513</v>
      </c>
    </row>
    <row r="32" spans="1:2" x14ac:dyDescent="0.25">
      <c r="A32">
        <v>22.5</v>
      </c>
      <c r="B32" s="5">
        <f t="shared" si="0"/>
        <v>0.20741866553548782</v>
      </c>
    </row>
    <row r="33" spans="1:2" x14ac:dyDescent="0.25">
      <c r="A33">
        <v>23.5</v>
      </c>
      <c r="B33" s="5">
        <f t="shared" si="0"/>
        <v>0.21408762089241301</v>
      </c>
    </row>
    <row r="34" spans="1:2" x14ac:dyDescent="0.25">
      <c r="A34">
        <v>24.5</v>
      </c>
      <c r="B34" s="5">
        <f t="shared" si="0"/>
        <v>0.22032228086098637</v>
      </c>
    </row>
    <row r="35" spans="1:2" x14ac:dyDescent="0.25">
      <c r="A35">
        <v>25.5</v>
      </c>
      <c r="B35" s="5">
        <f t="shared" si="0"/>
        <v>0.22611405700286263</v>
      </c>
    </row>
    <row r="36" spans="1:2" x14ac:dyDescent="0.25">
      <c r="A36">
        <v>26.5</v>
      </c>
      <c r="B36" s="5">
        <f t="shared" si="0"/>
        <v>0.2314581309199566</v>
      </c>
    </row>
    <row r="37" spans="1:2" x14ac:dyDescent="0.25">
      <c r="A37">
        <v>27.5</v>
      </c>
      <c r="B37" s="5">
        <f t="shared" si="0"/>
        <v>0.23635302691542437</v>
      </c>
    </row>
    <row r="38" spans="1:2" x14ac:dyDescent="0.25">
      <c r="A38">
        <v>28.5</v>
      </c>
      <c r="B38" s="5">
        <f t="shared" si="0"/>
        <v>0.2408002169955023</v>
      </c>
    </row>
    <row r="39" spans="1:2" x14ac:dyDescent="0.25">
      <c r="A39">
        <v>29.5</v>
      </c>
      <c r="B39" s="5">
        <f t="shared" si="0"/>
        <v>0.24480375695151163</v>
      </c>
    </row>
    <row r="40" spans="1:2" x14ac:dyDescent="0.25">
      <c r="A40">
        <v>30.5</v>
      </c>
      <c r="B40" s="5">
        <f t="shared" si="0"/>
        <v>0.24836995209541124</v>
      </c>
    </row>
    <row r="41" spans="1:2" x14ac:dyDescent="0.25">
      <c r="A41">
        <v>31.5</v>
      </c>
      <c r="B41" s="5">
        <f t="shared" si="0"/>
        <v>0.25150705112181176</v>
      </c>
    </row>
    <row r="42" spans="1:2" x14ac:dyDescent="0.25">
      <c r="A42">
        <v>32.5</v>
      </c>
      <c r="B42" s="5">
        <f t="shared" si="0"/>
        <v>0.25422496651768012</v>
      </c>
    </row>
    <row r="43" spans="1:2" x14ac:dyDescent="0.25">
      <c r="A43">
        <v>33.5</v>
      </c>
      <c r="B43" s="5">
        <f t="shared" si="0"/>
        <v>0.25653501992560224</v>
      </c>
    </row>
    <row r="44" spans="1:2" x14ac:dyDescent="0.25">
      <c r="A44">
        <v>34.5</v>
      </c>
      <c r="B44" s="5">
        <f>($F$9*A44^$F$10*LN(A44))/EXP($F$11*A44)+$F$12</f>
        <v>0.25844971087793728</v>
      </c>
    </row>
    <row r="45" spans="1:2" x14ac:dyDescent="0.25">
      <c r="A45">
        <v>35.5</v>
      </c>
      <c r="B45" s="5">
        <f t="shared" si="0"/>
        <v>0.25998250735031958</v>
      </c>
    </row>
    <row r="46" spans="1:2" x14ac:dyDescent="0.25">
      <c r="A46">
        <v>36.5</v>
      </c>
      <c r="B46" s="5">
        <f t="shared" si="0"/>
        <v>0.26114765662824962</v>
      </c>
    </row>
    <row r="47" spans="1:2" x14ac:dyDescent="0.25">
      <c r="A47">
        <v>37.5</v>
      </c>
      <c r="B47" s="5">
        <f t="shared" si="0"/>
        <v>0.26196001503573918</v>
      </c>
    </row>
    <row r="48" spans="1:2" x14ac:dyDescent="0.25">
      <c r="A48">
        <v>38.5</v>
      </c>
      <c r="B48" s="5">
        <f t="shared" si="0"/>
        <v>0.26243489513693669</v>
      </c>
    </row>
    <row r="49" spans="1:3" x14ac:dyDescent="0.25">
      <c r="A49">
        <v>39.5</v>
      </c>
      <c r="B49" s="5">
        <f t="shared" si="0"/>
        <v>0.26258792908782841</v>
      </c>
      <c r="C49" s="5"/>
    </row>
    <row r="50" spans="1:3" x14ac:dyDescent="0.25">
      <c r="A50">
        <v>40.5</v>
      </c>
      <c r="B50" s="5"/>
      <c r="C50" s="5">
        <f>$H$9*A50+$H$10</f>
        <v>0.30380000000000007</v>
      </c>
    </row>
    <row r="51" spans="1:3" x14ac:dyDescent="0.25">
      <c r="A51">
        <v>41.5</v>
      </c>
      <c r="B51" s="5"/>
      <c r="C51" s="5">
        <f t="shared" ref="C51:C59" si="1">$H$9*A51+$H$10</f>
        <v>0.34360000000000013</v>
      </c>
    </row>
    <row r="52" spans="1:3" x14ac:dyDescent="0.25">
      <c r="A52">
        <v>42.5</v>
      </c>
      <c r="B52" s="5"/>
      <c r="C52" s="5">
        <f t="shared" si="1"/>
        <v>0.38339999999999996</v>
      </c>
    </row>
    <row r="53" spans="1:3" x14ac:dyDescent="0.25">
      <c r="A53">
        <v>43.5</v>
      </c>
      <c r="B53" s="5"/>
      <c r="C53" s="5">
        <f t="shared" si="1"/>
        <v>0.42320000000000002</v>
      </c>
    </row>
    <row r="54" spans="1:3" x14ac:dyDescent="0.25">
      <c r="A54">
        <v>44.5</v>
      </c>
      <c r="B54" s="5"/>
      <c r="C54" s="5">
        <f t="shared" si="1"/>
        <v>0.46300000000000008</v>
      </c>
    </row>
    <row r="55" spans="1:3" x14ac:dyDescent="0.25">
      <c r="A55">
        <v>45.5</v>
      </c>
      <c r="B55" s="5"/>
      <c r="C55" s="5">
        <f t="shared" si="1"/>
        <v>0.50280000000000014</v>
      </c>
    </row>
    <row r="56" spans="1:3" x14ac:dyDescent="0.25">
      <c r="A56">
        <v>46.5</v>
      </c>
      <c r="B56" s="5"/>
      <c r="C56" s="5">
        <f t="shared" si="1"/>
        <v>0.54259999999999997</v>
      </c>
    </row>
    <row r="57" spans="1:3" x14ac:dyDescent="0.25">
      <c r="A57">
        <v>47.5</v>
      </c>
      <c r="B57" s="5"/>
      <c r="C57" s="5">
        <f t="shared" si="1"/>
        <v>0.58240000000000003</v>
      </c>
    </row>
    <row r="58" spans="1:3" x14ac:dyDescent="0.25">
      <c r="A58">
        <v>48.5</v>
      </c>
      <c r="B58" s="5"/>
      <c r="C58" s="5">
        <f t="shared" si="1"/>
        <v>0.62220000000000009</v>
      </c>
    </row>
    <row r="59" spans="1:3" x14ac:dyDescent="0.25">
      <c r="A59">
        <v>49.5</v>
      </c>
      <c r="B59" s="5"/>
      <c r="C59" s="5">
        <f t="shared" si="1"/>
        <v>0.66200000000000014</v>
      </c>
    </row>
    <row r="60" spans="1:3" x14ac:dyDescent="0.25">
      <c r="A60">
        <v>50.5</v>
      </c>
      <c r="B60" s="5"/>
      <c r="C60" s="5">
        <v>0.7</v>
      </c>
    </row>
    <row r="61" spans="1:3" x14ac:dyDescent="0.25">
      <c r="A61">
        <v>51.5</v>
      </c>
      <c r="B61" s="5"/>
      <c r="C61" s="5">
        <v>0.7</v>
      </c>
    </row>
    <row r="62" spans="1:3" x14ac:dyDescent="0.25">
      <c r="A62">
        <v>52.5</v>
      </c>
      <c r="B62" s="5"/>
      <c r="C62" s="5">
        <v>0.7</v>
      </c>
    </row>
    <row r="63" spans="1:3" x14ac:dyDescent="0.25">
      <c r="A63">
        <v>53.5</v>
      </c>
      <c r="B63" s="5"/>
      <c r="C63" s="5">
        <v>0.7</v>
      </c>
    </row>
    <row r="64" spans="1:3" x14ac:dyDescent="0.25">
      <c r="A64">
        <v>54.5</v>
      </c>
      <c r="B64" s="5"/>
      <c r="C64" s="5">
        <v>0.7</v>
      </c>
    </row>
    <row r="65" spans="1:3" x14ac:dyDescent="0.25">
      <c r="A65">
        <v>55.5</v>
      </c>
      <c r="B65" s="5"/>
      <c r="C65" s="5">
        <v>0.7</v>
      </c>
    </row>
    <row r="66" spans="1:3" x14ac:dyDescent="0.25">
      <c r="A66">
        <v>56.5</v>
      </c>
      <c r="B66" s="5"/>
      <c r="C66" s="5">
        <v>0.7</v>
      </c>
    </row>
    <row r="67" spans="1:3" x14ac:dyDescent="0.25">
      <c r="A67">
        <v>57.5</v>
      </c>
      <c r="B67" s="5"/>
      <c r="C67" s="5">
        <v>0.7</v>
      </c>
    </row>
    <row r="68" spans="1:3" x14ac:dyDescent="0.25">
      <c r="A68">
        <v>58.5</v>
      </c>
      <c r="B68" s="5"/>
      <c r="C68" s="5">
        <v>0.7</v>
      </c>
    </row>
    <row r="69" spans="1:3" x14ac:dyDescent="0.25">
      <c r="A69">
        <v>59.5</v>
      </c>
      <c r="B69" s="5"/>
      <c r="C69" s="5">
        <v>0.7</v>
      </c>
    </row>
    <row r="70" spans="1:3" x14ac:dyDescent="0.25">
      <c r="A70">
        <v>60.5</v>
      </c>
      <c r="B70" s="5"/>
      <c r="C70" s="5">
        <v>0.7</v>
      </c>
    </row>
    <row r="71" spans="1:3" x14ac:dyDescent="0.25">
      <c r="A71">
        <v>61.5</v>
      </c>
      <c r="B71" s="5"/>
      <c r="C71" s="5">
        <v>0.7</v>
      </c>
    </row>
    <row r="72" spans="1:3" x14ac:dyDescent="0.25">
      <c r="A72">
        <v>62.5</v>
      </c>
      <c r="B72" s="5"/>
      <c r="C72" s="5">
        <v>0.7</v>
      </c>
    </row>
    <row r="73" spans="1:3" x14ac:dyDescent="0.25">
      <c r="A73">
        <v>63.5</v>
      </c>
      <c r="B73" s="5"/>
      <c r="C73" s="5">
        <v>0.7</v>
      </c>
    </row>
    <row r="74" spans="1:3" x14ac:dyDescent="0.25">
      <c r="A74">
        <v>64.5</v>
      </c>
      <c r="B74" s="5"/>
      <c r="C74" s="5">
        <v>0.7</v>
      </c>
    </row>
    <row r="75" spans="1:3" x14ac:dyDescent="0.25">
      <c r="A75">
        <v>65.5</v>
      </c>
      <c r="B75" s="5"/>
      <c r="C75" s="5">
        <v>0.7</v>
      </c>
    </row>
    <row r="76" spans="1:3" x14ac:dyDescent="0.25">
      <c r="A76">
        <v>66.5</v>
      </c>
      <c r="B76" s="5"/>
      <c r="C76" s="5">
        <v>0.7</v>
      </c>
    </row>
    <row r="77" spans="1:3" x14ac:dyDescent="0.25">
      <c r="A77">
        <v>67.5</v>
      </c>
      <c r="B77" s="5"/>
      <c r="C77" s="5">
        <v>0.7</v>
      </c>
    </row>
    <row r="78" spans="1:3" x14ac:dyDescent="0.25">
      <c r="A78">
        <v>68.5</v>
      </c>
      <c r="B78" s="5"/>
      <c r="C78" s="5">
        <v>0.7</v>
      </c>
    </row>
    <row r="79" spans="1:3" x14ac:dyDescent="0.25">
      <c r="A79">
        <v>69.5</v>
      </c>
      <c r="B79" s="5"/>
      <c r="C79" s="5">
        <v>0.7</v>
      </c>
    </row>
    <row r="80" spans="1:3" x14ac:dyDescent="0.25">
      <c r="A80">
        <v>70.5</v>
      </c>
      <c r="B80" s="5"/>
      <c r="C80" s="5">
        <v>0.7</v>
      </c>
    </row>
    <row r="81" spans="1:3" x14ac:dyDescent="0.25">
      <c r="A81">
        <v>71.5</v>
      </c>
      <c r="B81" s="5"/>
      <c r="C81" s="5">
        <v>0.7</v>
      </c>
    </row>
    <row r="82" spans="1:3" x14ac:dyDescent="0.25">
      <c r="A82">
        <v>72.5</v>
      </c>
      <c r="B82" s="5"/>
      <c r="C82" s="5">
        <v>0.7</v>
      </c>
    </row>
    <row r="83" spans="1:3" x14ac:dyDescent="0.25">
      <c r="A83">
        <v>73.5</v>
      </c>
      <c r="B83" s="5"/>
      <c r="C83" s="5">
        <v>0.7</v>
      </c>
    </row>
    <row r="84" spans="1:3" x14ac:dyDescent="0.25">
      <c r="A84">
        <v>74.5</v>
      </c>
      <c r="B84" s="5"/>
      <c r="C84" s="5">
        <v>0.7</v>
      </c>
    </row>
    <row r="85" spans="1:3" x14ac:dyDescent="0.25">
      <c r="A85">
        <v>75.5</v>
      </c>
      <c r="B85" s="5"/>
      <c r="C85" s="5">
        <v>0.7</v>
      </c>
    </row>
    <row r="86" spans="1:3" x14ac:dyDescent="0.25">
      <c r="A86">
        <v>76.5</v>
      </c>
      <c r="B86" s="5"/>
      <c r="C86" s="5">
        <v>0.7</v>
      </c>
    </row>
    <row r="87" spans="1:3" x14ac:dyDescent="0.25">
      <c r="A87">
        <v>77.5</v>
      </c>
      <c r="B87" s="5"/>
      <c r="C87" s="5">
        <v>0.7</v>
      </c>
    </row>
    <row r="88" spans="1:3" x14ac:dyDescent="0.25">
      <c r="A88">
        <v>78.5</v>
      </c>
      <c r="B88" s="5"/>
      <c r="C88" s="5">
        <v>0.7</v>
      </c>
    </row>
    <row r="89" spans="1:3" x14ac:dyDescent="0.25">
      <c r="A89">
        <v>79.5</v>
      </c>
      <c r="B89" s="5"/>
      <c r="C89" s="5">
        <v>0.7</v>
      </c>
    </row>
    <row r="90" spans="1:3" x14ac:dyDescent="0.25">
      <c r="A90">
        <v>80.5</v>
      </c>
      <c r="B90" s="5"/>
      <c r="C90" s="5">
        <v>0.7</v>
      </c>
    </row>
    <row r="91" spans="1:3" x14ac:dyDescent="0.25">
      <c r="B91" s="5"/>
      <c r="C91" s="5"/>
    </row>
    <row r="92" spans="1:3" x14ac:dyDescent="0.25">
      <c r="B92" s="5"/>
      <c r="C92" s="5"/>
    </row>
    <row r="93" spans="1:3" x14ac:dyDescent="0.25">
      <c r="B93" s="5"/>
      <c r="C93" s="5"/>
    </row>
    <row r="94" spans="1:3" x14ac:dyDescent="0.25">
      <c r="B94" s="5"/>
      <c r="C94" s="5"/>
    </row>
    <row r="95" spans="1:3" x14ac:dyDescent="0.25">
      <c r="B95" s="5"/>
      <c r="C95" s="5"/>
    </row>
    <row r="96" spans="1:3" x14ac:dyDescent="0.25">
      <c r="B96" s="5"/>
      <c r="C96" s="5"/>
    </row>
    <row r="97" spans="2:3" x14ac:dyDescent="0.25">
      <c r="B97" s="5"/>
      <c r="C97" s="5"/>
    </row>
    <row r="98" spans="2:3" x14ac:dyDescent="0.25">
      <c r="B98" s="5"/>
      <c r="C98" s="5"/>
    </row>
    <row r="99" spans="2:3" x14ac:dyDescent="0.25">
      <c r="B99" s="5"/>
      <c r="C99" s="5"/>
    </row>
    <row r="100" spans="2:3" x14ac:dyDescent="0.25">
      <c r="B100" s="5"/>
      <c r="C100" s="5"/>
    </row>
    <row r="101" spans="2:3" x14ac:dyDescent="0.25">
      <c r="B101" s="5"/>
      <c r="C101" s="5"/>
    </row>
    <row r="102" spans="2:3" x14ac:dyDescent="0.25">
      <c r="B102" s="5"/>
      <c r="C102" s="5"/>
    </row>
    <row r="103" spans="2:3" x14ac:dyDescent="0.25">
      <c r="B103" s="5"/>
      <c r="C103" s="5"/>
    </row>
    <row r="104" spans="2:3" x14ac:dyDescent="0.25">
      <c r="B104" s="5"/>
      <c r="C104" s="5"/>
    </row>
    <row r="105" spans="2:3" x14ac:dyDescent="0.25">
      <c r="B105" s="5"/>
      <c r="C105" s="5"/>
    </row>
    <row r="106" spans="2:3" x14ac:dyDescent="0.25">
      <c r="B106" s="5"/>
      <c r="C106" s="5"/>
    </row>
    <row r="107" spans="2:3" x14ac:dyDescent="0.25">
      <c r="B107" s="5"/>
      <c r="C107" s="5"/>
    </row>
    <row r="108" spans="2:3" x14ac:dyDescent="0.25">
      <c r="B108" s="5"/>
      <c r="C108" s="5"/>
    </row>
    <row r="109" spans="2:3" x14ac:dyDescent="0.25">
      <c r="B109" s="5"/>
      <c r="C109" s="5"/>
    </row>
    <row r="110" spans="2:3" x14ac:dyDescent="0.25">
      <c r="B110" s="5"/>
      <c r="C110" s="5"/>
    </row>
    <row r="111" spans="2:3" x14ac:dyDescent="0.25">
      <c r="B111" s="5"/>
      <c r="C111" s="5"/>
    </row>
    <row r="112" spans="2:3" x14ac:dyDescent="0.25">
      <c r="B112" s="5"/>
      <c r="C112" s="9"/>
    </row>
    <row r="113" spans="2:3" x14ac:dyDescent="0.25">
      <c r="B113" s="5"/>
      <c r="C113" s="9"/>
    </row>
    <row r="114" spans="2:3" x14ac:dyDescent="0.25">
      <c r="B114" s="5"/>
      <c r="C114" s="9"/>
    </row>
    <row r="115" spans="2:3" x14ac:dyDescent="0.25">
      <c r="B115" s="5"/>
      <c r="C115" s="9"/>
    </row>
    <row r="116" spans="2:3" x14ac:dyDescent="0.25">
      <c r="B116" s="5"/>
      <c r="C116" s="9"/>
    </row>
    <row r="117" spans="2:3" x14ac:dyDescent="0.25">
      <c r="B117" s="5"/>
      <c r="C117" s="9"/>
    </row>
    <row r="118" spans="2:3" x14ac:dyDescent="0.25">
      <c r="B118" s="5"/>
      <c r="C118" s="9"/>
    </row>
    <row r="119" spans="2:3" x14ac:dyDescent="0.25">
      <c r="B119" s="5"/>
      <c r="C119" s="9"/>
    </row>
    <row r="120" spans="2:3" x14ac:dyDescent="0.25">
      <c r="B120" s="5"/>
      <c r="C120" s="9"/>
    </row>
    <row r="121" spans="2:3" x14ac:dyDescent="0.25">
      <c r="B121" s="5"/>
      <c r="C121" s="9"/>
    </row>
    <row r="122" spans="2:3" x14ac:dyDescent="0.25">
      <c r="B122" s="5"/>
      <c r="C122" s="9"/>
    </row>
    <row r="123" spans="2:3" x14ac:dyDescent="0.25">
      <c r="B123" s="5"/>
      <c r="C123" s="9"/>
    </row>
    <row r="124" spans="2:3" x14ac:dyDescent="0.25">
      <c r="B124" s="5"/>
      <c r="C124" s="9"/>
    </row>
    <row r="125" spans="2:3" x14ac:dyDescent="0.25">
      <c r="B125" s="5"/>
      <c r="C125" s="9"/>
    </row>
    <row r="126" spans="2:3" x14ac:dyDescent="0.25">
      <c r="B126" s="5"/>
      <c r="C126" s="9"/>
    </row>
    <row r="127" spans="2:3" x14ac:dyDescent="0.25">
      <c r="B127" s="5"/>
      <c r="C127" s="9"/>
    </row>
    <row r="128" spans="2:3" x14ac:dyDescent="0.25">
      <c r="B128" s="5"/>
      <c r="C128" s="9"/>
    </row>
    <row r="129" spans="2:3" x14ac:dyDescent="0.25">
      <c r="B129" s="5"/>
      <c r="C129" s="9"/>
    </row>
    <row r="130" spans="2:3" x14ac:dyDescent="0.25">
      <c r="B130" s="5"/>
      <c r="C130" s="9"/>
    </row>
    <row r="131" spans="2:3" x14ac:dyDescent="0.25">
      <c r="B131" s="5"/>
      <c r="C131" s="9"/>
    </row>
    <row r="132" spans="2:3" x14ac:dyDescent="0.25">
      <c r="B132" s="5"/>
      <c r="C132" s="9"/>
    </row>
    <row r="133" spans="2:3" x14ac:dyDescent="0.25">
      <c r="B133" s="5"/>
      <c r="C133" s="9"/>
    </row>
    <row r="134" spans="2:3" x14ac:dyDescent="0.25">
      <c r="B134" s="5"/>
      <c r="C134" s="9"/>
    </row>
    <row r="135" spans="2:3" x14ac:dyDescent="0.25">
      <c r="B135" s="5"/>
      <c r="C135" s="9"/>
    </row>
    <row r="136" spans="2:3" x14ac:dyDescent="0.25">
      <c r="B136" s="5"/>
      <c r="C136" s="9"/>
    </row>
    <row r="137" spans="2:3" x14ac:dyDescent="0.25">
      <c r="B137" s="5"/>
      <c r="C137" s="9"/>
    </row>
    <row r="138" spans="2:3" x14ac:dyDescent="0.25">
      <c r="B138" s="5"/>
      <c r="C138" s="9"/>
    </row>
    <row r="139" spans="2:3" x14ac:dyDescent="0.25">
      <c r="B139" s="5"/>
      <c r="C139" s="9"/>
    </row>
    <row r="140" spans="2:3" x14ac:dyDescent="0.25">
      <c r="B140" s="5"/>
      <c r="C140" s="9"/>
    </row>
    <row r="141" spans="2:3" x14ac:dyDescent="0.25">
      <c r="B141" s="5"/>
      <c r="C141" s="9"/>
    </row>
    <row r="142" spans="2:3" x14ac:dyDescent="0.25">
      <c r="B142" s="5"/>
      <c r="C142" s="9"/>
    </row>
    <row r="143" spans="2:3" x14ac:dyDescent="0.25">
      <c r="B143" s="5"/>
      <c r="C143" s="9"/>
    </row>
    <row r="144" spans="2:3" x14ac:dyDescent="0.25">
      <c r="B144" s="5"/>
      <c r="C144" s="9"/>
    </row>
    <row r="145" spans="2:3" x14ac:dyDescent="0.25">
      <c r="B145" s="5"/>
      <c r="C145" s="9"/>
    </row>
    <row r="146" spans="2:3" x14ac:dyDescent="0.25">
      <c r="B146" s="5"/>
      <c r="C146" s="9"/>
    </row>
    <row r="147" spans="2:3" x14ac:dyDescent="0.25">
      <c r="B147" s="5"/>
      <c r="C147" s="9"/>
    </row>
    <row r="148" spans="2:3" x14ac:dyDescent="0.25">
      <c r="B148" s="5"/>
      <c r="C148" s="9"/>
    </row>
    <row r="149" spans="2:3" x14ac:dyDescent="0.25">
      <c r="B149" s="5"/>
      <c r="C149" s="9"/>
    </row>
    <row r="150" spans="2:3" x14ac:dyDescent="0.25">
      <c r="B150" s="5"/>
      <c r="C150" s="9"/>
    </row>
    <row r="151" spans="2:3" x14ac:dyDescent="0.25">
      <c r="B151" s="5"/>
      <c r="C151" s="9"/>
    </row>
    <row r="152" spans="2:3" x14ac:dyDescent="0.25">
      <c r="B152" s="5"/>
      <c r="C152" s="9"/>
    </row>
    <row r="153" spans="2:3" x14ac:dyDescent="0.25">
      <c r="B153" s="5"/>
      <c r="C153" s="9"/>
    </row>
    <row r="154" spans="2:3" x14ac:dyDescent="0.25">
      <c r="B154" s="5"/>
      <c r="C154" s="9"/>
    </row>
    <row r="155" spans="2:3" x14ac:dyDescent="0.25">
      <c r="B155" s="5"/>
      <c r="C155" s="9"/>
    </row>
    <row r="156" spans="2:3" x14ac:dyDescent="0.25">
      <c r="B156" s="5"/>
      <c r="C156" s="9"/>
    </row>
    <row r="157" spans="2:3" x14ac:dyDescent="0.25">
      <c r="B157" s="5"/>
      <c r="C157" s="9"/>
    </row>
    <row r="158" spans="2:3" x14ac:dyDescent="0.25">
      <c r="B158" s="5"/>
      <c r="C158" s="9"/>
    </row>
    <row r="159" spans="2:3" x14ac:dyDescent="0.25">
      <c r="B159" s="5"/>
      <c r="C159" s="9"/>
    </row>
    <row r="160" spans="2:3" x14ac:dyDescent="0.25">
      <c r="B160" s="5"/>
      <c r="C160" s="9"/>
    </row>
    <row r="161" spans="2:3" x14ac:dyDescent="0.25">
      <c r="B161" s="5"/>
      <c r="C161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износ_кирпич</vt:lpstr>
      <vt:lpstr>износ_кирпич (2)</vt:lpstr>
      <vt:lpstr>износ_монолит</vt:lpstr>
      <vt:lpstr>износ_каркас-панель</vt:lpstr>
      <vt:lpstr>износ_крупнопанель</vt:lpstr>
      <vt:lpstr>износ_железобетон</vt:lpstr>
      <vt:lpstr>износ_крупноблочные</vt:lpstr>
      <vt:lpstr>износ_мелкие бетон блоки</vt:lpstr>
      <vt:lpstr>износ_металл</vt:lpstr>
      <vt:lpstr>износ_шлакоблок</vt:lpstr>
      <vt:lpstr>износ_жб_элементы</vt:lpstr>
      <vt:lpstr>износ_дощатые</vt:lpstr>
      <vt:lpstr>износ_деревянные</vt:lpstr>
      <vt:lpstr>износ_каркасно-засыпные</vt:lpstr>
      <vt:lpstr>износ_каркасно-обшивные</vt:lpstr>
      <vt:lpstr>износ_сборно-щитовые</vt:lpstr>
      <vt:lpstr>Графики_1 (2)</vt:lpstr>
    </vt:vector>
  </TitlesOfParts>
  <Company>ГУП "ГУИОН"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Ксения Андреевна</dc:creator>
  <cp:lastModifiedBy>Баркова Оксана Александровна</cp:lastModifiedBy>
  <cp:lastPrinted>2017-05-15T10:03:49Z</cp:lastPrinted>
  <dcterms:created xsi:type="dcterms:W3CDTF">2017-03-16T06:46:51Z</dcterms:created>
  <dcterms:modified xsi:type="dcterms:W3CDTF">2019-09-17T15:42:51Z</dcterms:modified>
</cp:coreProperties>
</file>